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pearct\Desktop\Waterways\RAMV3\2025 Items\September Docs\"/>
    </mc:Choice>
  </mc:AlternateContent>
  <xr:revisionPtr revIDLastSave="0" documentId="13_ncr:1_{36B88E9B-F133-4AE1-A888-620FD4C8A26E}" xr6:coauthVersionLast="47" xr6:coauthVersionMax="47" xr10:uidLastSave="{00000000-0000-0000-0000-000000000000}"/>
  <bookViews>
    <workbookView xWindow="-20364" yWindow="3684" windowWidth="17280" windowHeight="9960"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43" i="38" l="1"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D18" i="31"/>
  <c r="E27" i="37" s="1"/>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<sst xmlns="http://schemas.openxmlformats.org/spreadsheetml/2006/main" count="1532" uniqueCount="701">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</sst>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0" fontId="5" fillId="10" borderId="14" xfId="0" applyFont="1" applyFill="1" applyBorder="1" applyAlignment="1">
      <alignment horizontal="left" vertical="center"/>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7" fillId="0" borderId="0" xfId="0" applyFont="1" applyAlignment="1" applyProtection="1">
      <alignment horizontal="left" vertical="center" wrapText="1"/>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wrapText="1"/>
      <protection hidden="1"/>
    </xf>
    <xf numFmtId="0" fontId="9" fillId="0" borderId="12" xfId="0" applyFont="1" applyBorder="1" applyAlignment="1" applyProtection="1">
      <alignment horizontal="right" vertical="center" wrapText="1"/>
      <protection hidden="1"/>
    </xf>
    <xf numFmtId="0" fontId="10" fillId="0" borderId="12" xfId="0" applyFont="1" applyBorder="1" applyAlignment="1" applyProtection="1">
      <alignment horizontal="left" wrapText="1"/>
      <protection hidden="1"/>
    </xf>
    <xf numFmtId="0" fontId="0" fillId="8" borderId="0" xfId="0" applyFill="1" applyAlignment="1" applyProtection="1">
      <alignment horizontal="center"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0" borderId="1" xfId="0" applyBorder="1" applyAlignment="1" applyProtection="1">
      <alignment vertical="center" wrapText="1"/>
      <protection hidden="1"/>
    </xf>
    <xf numFmtId="0" fontId="0" fillId="0" borderId="3" xfId="0" applyBorder="1" applyAlignment="1"/>
    <xf numFmtId="0" fontId="1" fillId="0" borderId="5" xfId="0" applyFont="1" applyBorder="1" applyAlignment="1" applyProtection="1">
      <alignment horizontal="center" vertical="center"/>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0" fillId="0" borderId="0" xfId="0" applyProtection="1">
      <protection locked="0"/>
    </xf>
    <xf numFmtId="0" fontId="17" fillId="7" borderId="0" xfId="0" applyFont="1" applyFill="1" applyAlignment="1" applyProtection="1">
      <alignment horizontal="left" vertical="center"/>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0" borderId="14" xfId="0" applyBorder="1" applyAlignment="1" applyProtection="1"/>
    <xf numFmtId="0" fontId="0" fillId="0" borderId="14" xfId="0" applyBorder="1" applyAlignment="1" applyProtection="1">
      <alignment vertical="center"/>
    </xf>
    <xf numFmtId="0" fontId="0" fillId="0" borderId="15" xfId="0" applyBorder="1" applyAlignment="1" applyProtection="1">
      <alignment vertical="center"/>
    </xf>
    <xf numFmtId="0" fontId="0" fillId="0" borderId="15" xfId="0" applyBorder="1" applyAlignme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O61"/>
  <sheetViews>
    <sheetView workbookViewId="0">
      <selection activeCell="I20" sqref="I20"/>
    </sheetView>
  </sheetViews>
  <sheetFormatPr defaultRowHeight="14.4"/>
  <cols>
    <col min="1" max="1" width="15" style="748" customWidth="1"/>
    <col min="2" max="2" width="20.109375" style="744" customWidth="1"/>
    <col min="3" max="16384" width="8.88671875" style="744"/>
  </cols>
  <sheetData>
    <row r="1" spans="1:15" ht="18">
      <c r="A1" s="743" t="s">
        <v>0</v>
      </c>
      <c r="B1" s="743"/>
      <c r="C1" s="743"/>
      <c r="D1" s="743"/>
      <c r="E1" s="743"/>
      <c r="F1" s="743"/>
      <c r="G1" s="743"/>
      <c r="H1" s="743"/>
      <c r="I1" s="743"/>
      <c r="J1" s="743"/>
      <c r="K1" s="743"/>
      <c r="L1" s="743"/>
      <c r="M1" s="743"/>
      <c r="N1" s="743"/>
      <c r="O1" s="743"/>
    </row>
    <row r="3" spans="1:15" ht="15.6">
      <c r="A3" s="745" t="s">
        <v>1</v>
      </c>
      <c r="B3" s="746" t="s">
        <v>2</v>
      </c>
      <c r="C3" s="747"/>
      <c r="D3" s="747"/>
      <c r="E3" s="747"/>
      <c r="F3" s="747"/>
      <c r="G3" s="747"/>
      <c r="H3" s="747"/>
      <c r="I3" s="747"/>
      <c r="J3" s="747"/>
      <c r="K3" s="747"/>
      <c r="L3" s="747"/>
      <c r="M3" s="747"/>
      <c r="N3" s="747"/>
    </row>
    <row r="4" spans="1:15" ht="15.6">
      <c r="A4" s="745"/>
      <c r="B4" s="746" t="s">
        <v>3</v>
      </c>
      <c r="C4" s="747"/>
      <c r="D4" s="747"/>
      <c r="E4" s="747"/>
      <c r="F4" s="747"/>
      <c r="G4" s="747"/>
      <c r="H4" s="747"/>
      <c r="I4" s="747"/>
      <c r="J4" s="747"/>
      <c r="K4" s="747"/>
      <c r="L4" s="747"/>
      <c r="M4" s="747"/>
      <c r="N4" s="747"/>
    </row>
    <row r="5" spans="1:15" ht="15.6">
      <c r="A5" s="745"/>
      <c r="B5" s="746"/>
      <c r="C5" s="747"/>
      <c r="D5" s="747"/>
      <c r="E5" s="747"/>
      <c r="F5" s="747"/>
      <c r="G5" s="747"/>
      <c r="H5" s="747"/>
      <c r="I5" s="747"/>
      <c r="J5" s="747"/>
      <c r="K5" s="747"/>
      <c r="L5" s="747"/>
      <c r="M5" s="747"/>
      <c r="N5" s="747"/>
    </row>
    <row r="6" spans="1:15" ht="15.6">
      <c r="A6" s="745"/>
      <c r="J6" s="742"/>
    </row>
    <row r="7" spans="1:15" ht="15.6">
      <c r="A7" s="745" t="s">
        <v>4</v>
      </c>
      <c r="B7" s="744" t="s">
        <v>5</v>
      </c>
    </row>
    <row r="8" spans="1:15" ht="15.6">
      <c r="A8" s="745"/>
      <c r="B8" s="744" t="s">
        <v>6</v>
      </c>
    </row>
    <row r="9" spans="1:15">
      <c r="B9" s="744" t="s">
        <v>7</v>
      </c>
    </row>
    <row r="10" spans="1:15">
      <c r="B10" s="744" t="s">
        <v>8</v>
      </c>
    </row>
    <row r="12" spans="1:15">
      <c r="C12" s="749"/>
      <c r="D12" s="744" t="s">
        <v>9</v>
      </c>
    </row>
    <row r="13" spans="1:15">
      <c r="C13" s="750"/>
      <c r="D13" s="744" t="s">
        <v>10</v>
      </c>
    </row>
    <row r="14" spans="1:15">
      <c r="C14" s="751"/>
      <c r="D14" s="744" t="s">
        <v>11</v>
      </c>
    </row>
    <row r="15" spans="1:15">
      <c r="C15" s="752"/>
      <c r="D15" s="744" t="s">
        <v>12</v>
      </c>
    </row>
    <row r="16" spans="1:15">
      <c r="C16" s="753"/>
      <c r="D16" s="744" t="s">
        <v>13</v>
      </c>
    </row>
    <row r="18" spans="1:15">
      <c r="C18" s="754"/>
    </row>
    <row r="20" spans="1:15">
      <c r="B20" s="755"/>
    </row>
    <row r="23" spans="1:15" ht="18">
      <c r="A23" s="756" t="s">
        <v>14</v>
      </c>
      <c r="B23" s="757"/>
      <c r="C23" s="757"/>
      <c r="D23" s="757"/>
      <c r="E23" s="757"/>
      <c r="F23" s="757"/>
      <c r="G23" s="757"/>
      <c r="H23" s="757"/>
      <c r="I23" s="757"/>
      <c r="J23" s="757"/>
      <c r="K23" s="757"/>
      <c r="L23" s="757"/>
      <c r="M23" s="757"/>
      <c r="N23" s="757"/>
      <c r="O23" s="757"/>
    </row>
    <row r="24" spans="1:15">
      <c r="A24" s="758" t="s">
        <v>15</v>
      </c>
    </row>
    <row r="27" spans="1:15" ht="33.75" customHeight="1">
      <c r="A27" s="748" t="s">
        <v>16</v>
      </c>
    </row>
    <row r="28" spans="1:15" ht="33.75" customHeight="1"/>
    <row r="29" spans="1:15" ht="33.75" customHeight="1"/>
    <row r="30" spans="1:15" ht="33.75" customHeight="1"/>
    <row r="31" spans="1:15" ht="33.75" customHeight="1"/>
    <row r="32" spans="1:15" ht="33.75" customHeight="1"/>
    <row r="33" spans="1:14" ht="33.75" customHeight="1"/>
    <row r="36" spans="1:14">
      <c r="A36" s="744"/>
    </row>
    <row r="37" spans="1:14">
      <c r="A37" s="744"/>
    </row>
    <row r="38" spans="1:14">
      <c r="A38" s="744"/>
    </row>
    <row r="39" spans="1:14" ht="42" customHeight="1">
      <c r="A39" s="759" t="s">
        <v>17</v>
      </c>
    </row>
    <row r="40" spans="1:14">
      <c r="B40" s="744" t="s">
        <v>18</v>
      </c>
    </row>
    <row r="41" spans="1:14">
      <c r="B41" s="744" t="s">
        <v>19</v>
      </c>
    </row>
    <row r="42" spans="1:14">
      <c r="B42" s="744" t="s">
        <v>20</v>
      </c>
    </row>
    <row r="43" spans="1:14">
      <c r="B43" s="760" t="s">
        <v>21</v>
      </c>
    </row>
    <row r="44" spans="1:14">
      <c r="A44" s="744"/>
    </row>
    <row r="45" spans="1:14">
      <c r="A45" s="744"/>
    </row>
    <row r="46" spans="1:14">
      <c r="A46" s="744"/>
    </row>
    <row r="47" spans="1:14">
      <c r="A47" s="744"/>
      <c r="L47" s="761"/>
      <c r="M47" s="761"/>
      <c r="N47" s="761"/>
    </row>
    <row r="48" spans="1:14">
      <c r="A48" s="744"/>
      <c r="L48" s="761"/>
      <c r="M48" s="761"/>
      <c r="N48" s="761"/>
    </row>
    <row r="49" spans="1:14">
      <c r="A49" s="744"/>
      <c r="L49" s="761"/>
      <c r="M49" s="761"/>
      <c r="N49" s="761"/>
    </row>
    <row r="50" spans="1:14">
      <c r="A50" s="744"/>
      <c r="L50" s="761"/>
      <c r="M50" s="761"/>
      <c r="N50" s="761"/>
    </row>
    <row r="51" spans="1:14">
      <c r="A51" s="744"/>
      <c r="L51" s="761"/>
      <c r="M51" s="761"/>
      <c r="N51" s="761"/>
    </row>
    <row r="52" spans="1:14">
      <c r="A52" s="744"/>
      <c r="L52" s="761"/>
      <c r="M52" s="761"/>
      <c r="N52" s="761"/>
    </row>
    <row r="53" spans="1:14">
      <c r="A53" s="744"/>
      <c r="L53" s="761"/>
      <c r="M53" s="761"/>
      <c r="N53" s="761"/>
    </row>
    <row r="54" spans="1:14">
      <c r="A54" s="744"/>
      <c r="L54" s="761"/>
      <c r="M54" s="761"/>
      <c r="N54" s="761"/>
    </row>
    <row r="55" spans="1:14">
      <c r="A55" s="744"/>
      <c r="L55" s="761"/>
      <c r="M55" s="761"/>
      <c r="N55" s="761"/>
    </row>
    <row r="56" spans="1:14">
      <c r="A56" s="744"/>
      <c r="L56" s="761"/>
      <c r="M56" s="761"/>
      <c r="N56" s="761"/>
    </row>
    <row r="57" spans="1:14">
      <c r="A57" s="744"/>
      <c r="L57" s="761"/>
      <c r="M57" s="761"/>
      <c r="N57" s="761"/>
    </row>
    <row r="58" spans="1:14">
      <c r="A58" s="744"/>
      <c r="L58" s="761"/>
      <c r="M58" s="761"/>
      <c r="N58" s="761"/>
    </row>
    <row r="59" spans="1:14">
      <c r="A59" s="744"/>
      <c r="L59" s="761"/>
      <c r="M59" s="761"/>
      <c r="N59" s="761"/>
    </row>
    <row r="60" spans="1:14">
      <c r="A60" s="744"/>
      <c r="L60" s="761"/>
      <c r="M60" s="761"/>
      <c r="N60" s="761"/>
    </row>
    <row r="61" spans="1:14">
      <c r="A61" s="744"/>
      <c r="L61" s="761"/>
      <c r="M61" s="761"/>
      <c r="N61" s="761"/>
    </row>
  </sheetData>
  <sheetProtection algorithmName="SHA-512" hashValue="1blzSLqNuve7s9jXIKH9QL/1sDKnxS34J6hjNYI/z1BntB8+K8t34QGXVb6pg0mouxpiDzj+juyzE1Xhzh5bKA==" saltValue="llHyIDgBjBRvaUJvFFAuBw=="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14" sqref="C14:D14"/>
    </sheetView>
  </sheetViews>
  <sheetFormatPr defaultColWidth="8.88671875" defaultRowHeight="14.4"/>
  <cols>
    <col min="1" max="1" width="26.109375" style="68" customWidth="1"/>
    <col min="2" max="5" width="27.88671875" style="68" customWidth="1"/>
    <col min="6" max="6" width="16.5546875" style="68" customWidth="1"/>
    <col min="7" max="7" width="20.44140625" style="68" customWidth="1"/>
    <col min="8" max="8" width="8.88671875" style="68"/>
    <col min="9" max="9" width="32.5546875" style="212" customWidth="1"/>
    <col min="10" max="12" width="32.5546875" style="68" customWidth="1"/>
    <col min="13" max="16384" width="8.88671875" style="68"/>
  </cols>
  <sheetData>
    <row r="1" spans="1:12" ht="36.75" customHeight="1">
      <c r="A1" s="276" t="s">
        <v>673</v>
      </c>
      <c r="B1" s="99"/>
      <c r="C1" s="99"/>
      <c r="D1" s="276" t="s">
        <v>674</v>
      </c>
      <c r="E1" s="99"/>
      <c r="F1" s="99"/>
    </row>
    <row r="2" spans="1:12">
      <c r="A2" s="97" t="s">
        <v>228</v>
      </c>
      <c r="B2" s="766" t="str">
        <f>IF('AA DATA ENTRY'!C4="","",'AA DATA ENTRY'!C4)</f>
        <v/>
      </c>
      <c r="C2" s="99"/>
      <c r="D2" s="712"/>
      <c r="E2" s="713"/>
      <c r="F2" s="714"/>
    </row>
    <row r="3" spans="1:12">
      <c r="A3" s="77" t="s">
        <v>230</v>
      </c>
      <c r="B3" s="767"/>
      <c r="C3" s="99"/>
      <c r="D3" s="715"/>
      <c r="E3" s="716"/>
      <c r="F3" s="717"/>
    </row>
    <row r="4" spans="1:12">
      <c r="A4" s="96" t="s">
        <v>232</v>
      </c>
      <c r="B4" s="768" t="str">
        <f>IF('AA DATA ENTRY'!C6="","",'AA DATA ENTRY'!C6)</f>
        <v/>
      </c>
      <c r="C4" s="99"/>
      <c r="D4" s="715"/>
      <c r="E4" s="716"/>
      <c r="F4" s="717"/>
    </row>
    <row r="5" spans="1:12">
      <c r="A5" s="77" t="s">
        <v>233</v>
      </c>
      <c r="B5" s="769"/>
      <c r="C5" s="99"/>
      <c r="D5" s="715"/>
      <c r="E5" s="716"/>
      <c r="F5" s="717"/>
    </row>
    <row r="6" spans="1:12" ht="28.8">
      <c r="A6" s="96" t="s">
        <v>234</v>
      </c>
      <c r="B6" s="766"/>
      <c r="C6" s="99"/>
      <c r="D6" s="715"/>
      <c r="E6" s="716"/>
      <c r="F6" s="717"/>
    </row>
    <row r="7" spans="1:12">
      <c r="A7" s="77" t="s">
        <v>675</v>
      </c>
      <c r="B7" s="770"/>
      <c r="C7" s="99"/>
      <c r="D7" s="718"/>
      <c r="E7" s="719"/>
      <c r="F7" s="720"/>
    </row>
    <row r="8" spans="1:12">
      <c r="A8" s="99"/>
      <c r="B8" s="99"/>
      <c r="C8" s="99"/>
      <c r="D8" s="99"/>
      <c r="E8" s="99"/>
      <c r="F8" s="99"/>
    </row>
    <row r="10" spans="1:12" ht="15.9" customHeight="1" thickBot="1"/>
    <row r="11" spans="1:12" s="212" customFormat="1" ht="18.600000000000001" thickBot="1">
      <c r="A11" s="709" t="s">
        <v>676</v>
      </c>
      <c r="B11" s="710"/>
      <c r="C11" s="710"/>
      <c r="D11" s="710"/>
      <c r="E11" s="710"/>
      <c r="F11" s="710"/>
      <c r="G11" s="711"/>
      <c r="H11" s="68"/>
      <c r="J11" s="68"/>
      <c r="K11" s="68"/>
      <c r="L11" s="68"/>
    </row>
    <row r="12" spans="1:12" s="212" customFormat="1" ht="31.5" customHeight="1" thickBot="1">
      <c r="A12" s="512" t="s">
        <v>677</v>
      </c>
      <c r="B12" s="513" t="s">
        <v>678</v>
      </c>
      <c r="C12" s="721" t="s">
        <v>679</v>
      </c>
      <c r="D12" s="722"/>
      <c r="E12" s="721" t="s">
        <v>680</v>
      </c>
      <c r="F12" s="723"/>
      <c r="G12" s="511" t="s">
        <v>681</v>
      </c>
      <c r="H12" s="68"/>
      <c r="J12" s="192"/>
      <c r="K12" s="192"/>
      <c r="L12" s="192"/>
    </row>
    <row r="13" spans="1:12" s="212" customFormat="1" ht="31.5" customHeight="1">
      <c r="A13" s="724" t="s">
        <v>286</v>
      </c>
      <c r="B13" s="497" t="s">
        <v>181</v>
      </c>
      <c r="C13" s="727" t="str">
        <f>IF(Hydro!D12="Incomplete section","-",Hydro!D12)</f>
        <v>-</v>
      </c>
      <c r="D13" s="728"/>
      <c r="E13" s="727" t="str">
        <f>IF(Hydro!D19="Incomplete section","-",Hydro!D19)</f>
        <v>-</v>
      </c>
      <c r="F13" s="729"/>
      <c r="G13" s="278" t="str">
        <f>IF(Hydro!D27="Incomplete section","-",Hydro!D27)</f>
        <v>-</v>
      </c>
      <c r="H13" s="192"/>
      <c r="J13" s="68"/>
      <c r="K13" s="192"/>
      <c r="L13" s="192"/>
    </row>
    <row r="14" spans="1:12" s="212" customFormat="1" ht="31.5" customHeight="1">
      <c r="A14" s="725"/>
      <c r="B14" s="498" t="s">
        <v>682</v>
      </c>
      <c r="C14" s="730" t="str">
        <f>IF(Hydro!D38="Incomplete section","-",Hydro!D38)</f>
        <v>-</v>
      </c>
      <c r="D14" s="731"/>
      <c r="E14" s="730" t="str">
        <f>IF(Hydro!D45="Incomplete section","-",Hydro!D45)</f>
        <v>-</v>
      </c>
      <c r="F14" s="732"/>
      <c r="G14" s="279" t="str">
        <f>IF(Hydro!D53="Incomplete section","-",Hydro!D53)</f>
        <v>-</v>
      </c>
      <c r="H14" s="192"/>
      <c r="J14" s="192"/>
      <c r="K14" s="192"/>
      <c r="L14" s="192"/>
    </row>
    <row r="15" spans="1:12" s="212" customFormat="1" ht="31.5" customHeight="1" thickBot="1">
      <c r="A15" s="726"/>
      <c r="B15" s="499" t="s">
        <v>105</v>
      </c>
      <c r="C15" s="733" t="str">
        <f>IF(Hydro!D65="Incomplete section","-",Hydro!D65)</f>
        <v>-</v>
      </c>
      <c r="D15" s="734"/>
      <c r="E15" s="733" t="str">
        <f>IF(Hydro!D72="Incomplete section","-",Hydro!D72)</f>
        <v>-</v>
      </c>
      <c r="F15" s="735"/>
      <c r="G15" s="280" t="str">
        <f>IF(Hydro!D80="Incomplete section","-",Hydro!D80)</f>
        <v>-</v>
      </c>
      <c r="H15" s="192"/>
      <c r="J15" s="192"/>
      <c r="K15" s="192"/>
      <c r="L15" s="192"/>
    </row>
    <row r="16" spans="1:12" ht="31.5" customHeight="1">
      <c r="A16" s="736" t="s">
        <v>683</v>
      </c>
      <c r="B16" s="500" t="s">
        <v>684</v>
      </c>
      <c r="C16" s="739" t="str">
        <f>IF(WtrQlty!D11="Incomplete section","-",WtrQlty!D11)</f>
        <v>-</v>
      </c>
      <c r="D16" s="740"/>
      <c r="E16" s="739" t="str">
        <f>IF(WtrQlty!D19="Incomplete section","-",WtrQlty!D19)</f>
        <v>-</v>
      </c>
      <c r="F16" s="741"/>
      <c r="G16" s="281" t="str">
        <f>IF(WtrQlty!D27="Incomplete section","-",WtrQlty!D27)</f>
        <v>-</v>
      </c>
      <c r="H16" s="192"/>
      <c r="J16" s="192"/>
      <c r="K16" s="192"/>
      <c r="L16" s="192"/>
    </row>
    <row r="17" spans="1:12" ht="31.5" customHeight="1">
      <c r="A17" s="737"/>
      <c r="B17" s="501" t="s">
        <v>685</v>
      </c>
      <c r="C17" s="690" t="str">
        <f>IF(WtrQlty!D40="Incomplete section","-",WtrQlty!D40)</f>
        <v>-</v>
      </c>
      <c r="D17" s="691"/>
      <c r="E17" s="690" t="str">
        <f>IF(WtrQlty!D48="Incomplete section","-",WtrQlty!D48)</f>
        <v>-</v>
      </c>
      <c r="F17" s="692"/>
      <c r="G17" s="282" t="str">
        <f>IF(WtrQlty!D56="Incomplete section","-",WtrQlty!D56)</f>
        <v>-</v>
      </c>
      <c r="H17" s="192"/>
    </row>
    <row r="18" spans="1:12" ht="31.5" customHeight="1">
      <c r="A18" s="737"/>
      <c r="B18" s="502" t="s">
        <v>686</v>
      </c>
      <c r="C18" s="690" t="str">
        <f>IF(WtrQlty!D68="Incomplete section","-",WtrQlty!D68)</f>
        <v>-</v>
      </c>
      <c r="D18" s="691"/>
      <c r="E18" s="690" t="str">
        <f>IF(WtrQlty!D76="Incomplete section","-",WtrQlty!D76)</f>
        <v>-</v>
      </c>
      <c r="F18" s="692"/>
      <c r="G18" s="282" t="str">
        <f>IF(WtrQlty!D84="Incomplete section","-",WtrQlty!D84)</f>
        <v>-</v>
      </c>
      <c r="H18" s="192"/>
      <c r="I18" s="283"/>
      <c r="J18" s="284"/>
      <c r="K18" s="284"/>
      <c r="L18" s="284"/>
    </row>
    <row r="19" spans="1:12" ht="31.5" customHeight="1">
      <c r="A19" s="737"/>
      <c r="B19" s="502" t="s">
        <v>687</v>
      </c>
      <c r="C19" s="690" t="str">
        <f>IF(WtrQlty!D93="Incomplete section","-",WtrQlty!D93)</f>
        <v>-</v>
      </c>
      <c r="D19" s="691"/>
      <c r="E19" s="705" t="s">
        <v>688</v>
      </c>
      <c r="F19" s="706"/>
      <c r="G19" s="282" t="str">
        <f>IF(WtrQlty!D93="Incomplete section","-",WtrQlty!D93)</f>
        <v>-</v>
      </c>
      <c r="I19" s="285"/>
      <c r="J19" s="285"/>
      <c r="K19" s="285"/>
      <c r="L19" s="285"/>
    </row>
    <row r="20" spans="1:12" ht="31.5" customHeight="1" thickBot="1">
      <c r="A20" s="738"/>
      <c r="B20" s="503" t="s">
        <v>689</v>
      </c>
      <c r="C20" s="707" t="str">
        <f>IF(WtrQlty!D107="Incomplete section","-",WtrQlty!D107)</f>
        <v>-</v>
      </c>
      <c r="D20" s="708"/>
      <c r="E20" s="690" t="str">
        <f>IF(WtrQlty!D107="Incomplete section","-",WtrQlty!D107)</f>
        <v>-</v>
      </c>
      <c r="F20" s="691"/>
      <c r="G20" s="286" t="str">
        <f>IF(WtrQlty!D107="Incomplete section","-",WtrQlty!D107)</f>
        <v>-</v>
      </c>
      <c r="H20" s="192"/>
      <c r="I20" s="285"/>
      <c r="J20" s="285"/>
      <c r="K20" s="285"/>
      <c r="L20" s="285"/>
    </row>
    <row r="21" spans="1:12" ht="31.5" customHeight="1">
      <c r="A21" s="693" t="s">
        <v>690</v>
      </c>
      <c r="B21" s="504" t="s">
        <v>691</v>
      </c>
      <c r="C21" s="696" t="str">
        <f>IF(Eco!D13="Incomplete section","-",Eco!D13)</f>
        <v>-</v>
      </c>
      <c r="D21" s="697"/>
      <c r="E21" s="698" t="str">
        <f>IF(Eco!D13="Incomplete section","-",Eco!D13)</f>
        <v>-</v>
      </c>
      <c r="F21" s="697"/>
      <c r="G21" s="287" t="str">
        <f>IF(Eco!D13="Incomplete section","-",Eco!D13)</f>
        <v>-</v>
      </c>
      <c r="I21" s="285"/>
      <c r="J21" s="285"/>
      <c r="K21" s="285"/>
      <c r="L21" s="285"/>
    </row>
    <row r="22" spans="1:12" ht="31.5" customHeight="1">
      <c r="A22" s="694"/>
      <c r="B22" s="505" t="s">
        <v>692</v>
      </c>
      <c r="C22" s="699" t="str">
        <f>IF(Eco!D29="Incomplete section","-",Eco!D29)</f>
        <v>-</v>
      </c>
      <c r="D22" s="700"/>
      <c r="E22" s="701" t="str">
        <f>IF(Eco!D43="Incomplete section","-",Eco!D43)</f>
        <v>-</v>
      </c>
      <c r="F22" s="700"/>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695"/>
      <c r="B23" s="506" t="s">
        <v>377</v>
      </c>
      <c r="C23" s="702" t="str">
        <f>IF(Eco!D63="Incomplete section","-",Eco!D63)</f>
        <v>-</v>
      </c>
      <c r="D23" s="703"/>
      <c r="E23" s="704" t="str">
        <f>IF(Eco!D73="Incomplete section","-",Eco!D73)</f>
        <v>-</v>
      </c>
      <c r="F23" s="703"/>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30" t="s">
        <v>693</v>
      </c>
      <c r="B24" s="507" t="s">
        <v>694</v>
      </c>
      <c r="C24" s="671" t="str">
        <f>IF(Carbon!F30="Incomplete section","-",Carbon!F30)</f>
        <v>-</v>
      </c>
      <c r="D24" s="672"/>
      <c r="E24" s="673" t="s">
        <v>688</v>
      </c>
      <c r="F24" s="674"/>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675" t="s">
        <v>695</v>
      </c>
      <c r="B25" s="508" t="s">
        <v>696</v>
      </c>
      <c r="C25" s="678" t="s">
        <v>697</v>
      </c>
      <c r="D25" s="679"/>
      <c r="E25" s="684" t="str">
        <f>Anthro!D4</f>
        <v>-</v>
      </c>
      <c r="F25" s="685"/>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676"/>
      <c r="B26" s="509" t="s">
        <v>698</v>
      </c>
      <c r="C26" s="680"/>
      <c r="D26" s="681"/>
      <c r="E26" s="686" t="str">
        <f>Anthro!D7</f>
        <v>-</v>
      </c>
      <c r="F26" s="687"/>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676"/>
      <c r="B27" s="509" t="s">
        <v>656</v>
      </c>
      <c r="C27" s="680"/>
      <c r="D27" s="681"/>
      <c r="E27" s="686" t="str">
        <f>IF(Anthro!D18="Incomplete section","-",Anthro!D18)</f>
        <v>-</v>
      </c>
      <c r="F27" s="687"/>
      <c r="G27" s="292" t="str">
        <f t="shared" ref="G27:G29" si="0">E27</f>
        <v>-</v>
      </c>
    </row>
    <row r="28" spans="1:12" ht="31.5" customHeight="1">
      <c r="A28" s="676"/>
      <c r="B28" s="509" t="s">
        <v>661</v>
      </c>
      <c r="C28" s="680"/>
      <c r="D28" s="681"/>
      <c r="E28" s="686" t="str">
        <f>IF(Anthro!D30="Incomplete section","-",Anthro!D30)</f>
        <v>-</v>
      </c>
      <c r="F28" s="687"/>
      <c r="G28" s="292" t="str">
        <f t="shared" si="0"/>
        <v>-</v>
      </c>
    </row>
    <row r="29" spans="1:12" ht="31.5" customHeight="1" thickBot="1">
      <c r="A29" s="677"/>
      <c r="B29" s="510" t="s">
        <v>667</v>
      </c>
      <c r="C29" s="682"/>
      <c r="D29" s="683"/>
      <c r="E29" s="688" t="str">
        <f>IF(Anthro!D44="Incomplete section","-",Anthro!D44)</f>
        <v>-</v>
      </c>
      <c r="F29" s="689"/>
      <c r="G29" s="293" t="str">
        <f t="shared" si="0"/>
        <v>-</v>
      </c>
    </row>
    <row r="30" spans="1:12" ht="31.5" customHeight="1" thickBot="1">
      <c r="A30" s="560"/>
      <c r="B30" s="338"/>
      <c r="C30" s="140"/>
      <c r="D30" s="140"/>
      <c r="E30" s="140"/>
      <c r="F30" s="140"/>
      <c r="G30" s="140"/>
    </row>
    <row r="31" spans="1:12" ht="18.600000000000001" thickBot="1">
      <c r="A31" s="709" t="s">
        <v>699</v>
      </c>
      <c r="B31" s="710"/>
      <c r="C31" s="710"/>
      <c r="D31" s="710"/>
      <c r="E31" s="710"/>
      <c r="F31" s="710"/>
      <c r="G31" s="711"/>
    </row>
    <row r="32" spans="1:12" ht="18.600000000000001" thickBot="1">
      <c r="A32" s="109"/>
      <c r="B32" s="109"/>
      <c r="C32" s="109"/>
      <c r="D32" s="109"/>
      <c r="E32" s="109"/>
      <c r="F32" s="109"/>
      <c r="G32" s="109"/>
    </row>
    <row r="33" spans="1:7" ht="15" thickBot="1">
      <c r="A33" s="99"/>
      <c r="B33" s="514" t="s">
        <v>450</v>
      </c>
      <c r="C33" s="515" t="s">
        <v>121</v>
      </c>
      <c r="D33" s="516" t="s">
        <v>444</v>
      </c>
      <c r="E33" s="517" t="s">
        <v>700</v>
      </c>
      <c r="F33" s="99"/>
    </row>
    <row r="34" spans="1:7" ht="33.6" customHeight="1">
      <c r="A34" s="99"/>
      <c r="B34" s="518" t="str" cm="1">
        <f t="array" ref="B34">IFERROR(INDEX($B$13:$B$29,SMALL(IF($G$13:$G$29=B$33,ROW($G$13:$G$29)-ROW($G$13)+1),ROWS($G$13:$G13))),"")</f>
        <v/>
      </c>
      <c r="C34" s="519" t="str" cm="1">
        <f t="array" ref="C34">IFERROR(INDEX($B$13:$B$29,SMALL(IF($G$13:$G$29=C$33,ROW($G$13:$G$29)-ROW($G$13)+1),ROWS($G$13:$G13))),"")</f>
        <v/>
      </c>
      <c r="D34" s="520" t="str" cm="1">
        <f t="array" ref="D34">IFERROR(INDEX($B$13:$B$29,SMALL(IF($G$13:$G$29=D$33,ROW($G$13:$G$29)-ROW($G$13)+1),ROWS($G$13:$G13))),"")</f>
        <v/>
      </c>
      <c r="E34" s="521" t="str" cm="1">
        <f t="array" ref="E34">IFERROR(INDEX($B$13:$B$29,SMALL(IF($G$13:$G$29=E$33,ROW($G$13:$G$29)-ROW($G$13)+1),ROWS($G$13:$G13))),"")</f>
        <v/>
      </c>
      <c r="F34" s="99"/>
    </row>
    <row r="35" spans="1:7" ht="33.6" customHeight="1">
      <c r="A35" s="99"/>
      <c r="B35" s="522" t="str" cm="1">
        <f t="array" ref="B35">IFERROR(INDEX($B$13:$B$29,SMALL(IF($G$13:$G$29=B$33,ROW($G$13:$G$29)-ROW($G$13)+1),ROWS($G$13:$G14))),"")</f>
        <v/>
      </c>
      <c r="C35" s="523" t="str" cm="1">
        <f t="array" ref="C35">IFERROR(INDEX($B$13:$B$29,SMALL(IF($G$13:$G$29=C$33,ROW($G$13:$G$29)-ROW($G$13)+1),ROWS($G$13:$G14))),"")</f>
        <v/>
      </c>
      <c r="D35" s="524" t="str" cm="1">
        <f t="array" ref="D35">IFERROR(INDEX($B$13:$B$29,SMALL(IF($G$13:$G$29=D$33,ROW($G$13:$G$29)-ROW($G$13)+1),ROWS($G$13:$G14))),"")</f>
        <v/>
      </c>
      <c r="E35" s="525" t="str" cm="1">
        <f t="array" ref="E35">IFERROR(INDEX($B$13:$B$29,SMALL(IF($G$13:$G$29=E$33,ROW($G$13:$G$29)-ROW($G$13)+1),ROWS($G$13:$G14))),"")</f>
        <v/>
      </c>
      <c r="F35" s="99"/>
    </row>
    <row r="36" spans="1:7" ht="33.6" customHeight="1">
      <c r="A36" s="99"/>
      <c r="B36" s="522" t="str" cm="1">
        <f t="array" ref="B36">IFERROR(INDEX($B$13:$B$29,SMALL(IF($G$13:$G$29=B$33,ROW($G$13:$G$29)-ROW($G$13)+1),ROWS($G$13:$G15))),"")</f>
        <v/>
      </c>
      <c r="C36" s="523" t="str" cm="1">
        <f t="array" ref="C36">IFERROR(INDEX($B$13:$B$29,SMALL(IF($G$13:$G$29=C$33,ROW($G$13:$G$29)-ROW($G$13)+1),ROWS($G$13:$G15))),"")</f>
        <v/>
      </c>
      <c r="D36" s="524" t="str" cm="1">
        <f t="array" ref="D36">IFERROR(INDEX($B$13:$B$29,SMALL(IF($G$13:$G$29=D$33,ROW($G$13:$G$29)-ROW($G$13)+1),ROWS($G$13:$G15))),"")</f>
        <v/>
      </c>
      <c r="E36" s="525" t="str" cm="1">
        <f t="array" ref="E36">IFERROR(INDEX($B$13:$B$29,SMALL(IF($G$13:$G$29=E$33,ROW($G$13:$G$29)-ROW($G$13)+1),ROWS($G$13:$G15))),"")</f>
        <v/>
      </c>
      <c r="F36" s="99"/>
    </row>
    <row r="37" spans="1:7" ht="33.6" customHeight="1">
      <c r="A37" s="99"/>
      <c r="B37" s="522" t="str" cm="1">
        <f t="array" ref="B37">IFERROR(INDEX($B$13:$B$29,SMALL(IF($G$13:$G$29=B$33,ROW($G$13:$G$29)-ROW($G$13)+1),ROWS($G$13:$G16))),"")</f>
        <v/>
      </c>
      <c r="C37" s="523" t="str" cm="1">
        <f t="array" ref="C37">IFERROR(INDEX($B$13:$B$29,SMALL(IF($G$13:$G$29=C$33,ROW($G$13:$G$29)-ROW($G$13)+1),ROWS($G$13:$G16))),"")</f>
        <v/>
      </c>
      <c r="D37" s="524" t="str" cm="1">
        <f t="array" ref="D37">IFERROR(INDEX($B$13:$B$29,SMALL(IF($G$13:$G$29=D$33,ROW($G$13:$G$29)-ROW($G$13)+1),ROWS($G$13:$G16))),"")</f>
        <v/>
      </c>
      <c r="E37" s="525" t="str" cm="1">
        <f t="array" ref="E37">IFERROR(INDEX($B$13:$B$29,SMALL(IF($G$13:$G$29=E$33,ROW($G$13:$G$29)-ROW($G$13)+1),ROWS($G$13:$G16))),"")</f>
        <v/>
      </c>
      <c r="F37" s="99"/>
    </row>
    <row r="38" spans="1:7" ht="33.6" customHeight="1">
      <c r="A38" s="99"/>
      <c r="B38" s="522" t="str" cm="1">
        <f t="array" ref="B38">IFERROR(INDEX($B$13:$B$29,SMALL(IF($G$13:$G$29=B$33,ROW($G$13:$G$29)-ROW($G$13)+1),ROWS($G$13:$G17))),"")</f>
        <v/>
      </c>
      <c r="C38" s="523" t="str" cm="1">
        <f t="array" ref="C38">IFERROR(INDEX($B$13:$B$29,SMALL(IF($G$13:$G$29=C$33,ROW($G$13:$G$29)-ROW($G$13)+1),ROWS($G$13:$G17))),"")</f>
        <v/>
      </c>
      <c r="D38" s="524" t="str" cm="1">
        <f t="array" ref="D38">IFERROR(INDEX($B$13:$B$29,SMALL(IF($G$13:$G$29=D$33,ROW($G$13:$G$29)-ROW($G$13)+1),ROWS($G$13:$G17))),"")</f>
        <v/>
      </c>
      <c r="E38" s="525" t="str" cm="1">
        <f t="array" ref="E38">IFERROR(INDEX($B$13:$B$29,SMALL(IF($G$13:$G$29=E$33,ROW($G$13:$G$29)-ROW($G$13)+1),ROWS($G$13:$G17))),"")</f>
        <v/>
      </c>
      <c r="F38" s="99"/>
    </row>
    <row r="39" spans="1:7" ht="33.6" customHeight="1">
      <c r="A39" s="99"/>
      <c r="B39" s="522" t="str" cm="1">
        <f t="array" ref="B39">IFERROR(INDEX($B$13:$B$29,SMALL(IF($G$13:$G$29=B$33,ROW($G$13:$G$29)-ROW($G$13)+1),ROWS($G$13:$G18))),"")</f>
        <v/>
      </c>
      <c r="C39" s="523" t="str" cm="1">
        <f t="array" ref="C39">IFERROR(INDEX($B$13:$B$29,SMALL(IF($G$13:$G$29=C$33,ROW($G$13:$G$29)-ROW($G$13)+1),ROWS($G$13:$G18))),"")</f>
        <v/>
      </c>
      <c r="D39" s="524" t="str" cm="1">
        <f t="array" ref="D39">IFERROR(INDEX($B$13:$B$29,SMALL(IF($G$13:$G$29=D$33,ROW($G$13:$G$29)-ROW($G$13)+1),ROWS($G$13:$G18))),"")</f>
        <v/>
      </c>
      <c r="E39" s="525" t="str" cm="1">
        <f t="array" ref="E39">IFERROR(INDEX($B$13:$B$29,SMALL(IF($G$13:$G$29=E$33,ROW($G$13:$G$29)-ROW($G$13)+1),ROWS($G$13:$G18))),"")</f>
        <v/>
      </c>
      <c r="F39" s="99"/>
    </row>
    <row r="40" spans="1:7" ht="33.6" customHeight="1">
      <c r="A40" s="99"/>
      <c r="B40" s="522" t="str" cm="1">
        <f t="array" ref="B40">IFERROR(INDEX($B$13:$B$29,SMALL(IF($G$13:$G$29=B$33,ROW($G$13:$G$29)-ROW($G$13)+1),ROWS($G$13:$G19))),"")</f>
        <v/>
      </c>
      <c r="C40" s="523" t="str" cm="1">
        <f t="array" ref="C40">IFERROR(INDEX($B$13:$B$29,SMALL(IF($G$13:$G$29=C$33,ROW($G$13:$G$29)-ROW($G$13)+1),ROWS($G$13:$G19))),"")</f>
        <v/>
      </c>
      <c r="D40" s="524" t="str" cm="1">
        <f t="array" ref="D40">IFERROR(INDEX($B$13:$B$29,SMALL(IF($G$13:$G$29=D$33,ROW($G$13:$G$29)-ROW($G$13)+1),ROWS($G$13:$G19))),"")</f>
        <v/>
      </c>
      <c r="E40" s="525" t="str" cm="1">
        <f t="array" ref="E40">IFERROR(INDEX($B$13:$B$29,SMALL(IF($G$13:$G$29=E$33,ROW($G$13:$G$29)-ROW($G$13)+1),ROWS($G$13:$G19))),"")</f>
        <v/>
      </c>
      <c r="F40" s="99"/>
    </row>
    <row r="41" spans="1:7" ht="33.6" customHeight="1">
      <c r="A41" s="109"/>
      <c r="B41" s="522" t="str" cm="1">
        <f t="array" ref="B41">IFERROR(INDEX($B$13:$B$29,SMALL(IF($G$13:$G$29=B$33,ROW($G$13:$G$29)-ROW($G$13)+1),ROWS($G$13:$G20))),"")</f>
        <v/>
      </c>
      <c r="C41" s="523" t="str" cm="1">
        <f t="array" ref="C41">IFERROR(INDEX($B$13:$B$29,SMALL(IF($G$13:$G$29=C$33,ROW($G$13:$G$29)-ROW($G$13)+1),ROWS($G$13:$G20))),"")</f>
        <v/>
      </c>
      <c r="D41" s="524" t="str" cm="1">
        <f t="array" ref="D41">IFERROR(INDEX($B$13:$B$29,SMALL(IF($G$13:$G$29=D$33,ROW($G$13:$G$29)-ROW($G$13)+1),ROWS($G$13:$G20))),"")</f>
        <v/>
      </c>
      <c r="E41" s="525" t="str" cm="1">
        <f t="array" ref="E41">IFERROR(INDEX($B$13:$B$29,SMALL(IF($G$13:$G$29=E$33,ROW($G$13:$G$29)-ROW($G$13)+1),ROWS($G$13:$G20))),"")</f>
        <v/>
      </c>
      <c r="F41" s="109"/>
      <c r="G41" s="109"/>
    </row>
    <row r="42" spans="1:7" ht="33.9" customHeight="1">
      <c r="A42" s="109"/>
      <c r="B42" s="522" t="str" cm="1">
        <f t="array" ref="B42">IFERROR(INDEX($B$13:$B$29,SMALL(IF($G$13:$G$29=B$33,ROW($G$13:$G$29)-ROW($G$13)+1),ROWS($G$13:$G21))),"")</f>
        <v/>
      </c>
      <c r="C42" s="523" t="str" cm="1">
        <f t="array" ref="C42">IFERROR(INDEX($B$13:$B$29,SMALL(IF($G$13:$G$29=C$33,ROW($G$13:$G$29)-ROW($G$13)+1),ROWS($G$13:$G21))),"")</f>
        <v/>
      </c>
      <c r="D42" s="524" t="str" cm="1">
        <f t="array" ref="D42">IFERROR(INDEX($B$13:$B$29,SMALL(IF($G$13:$G$29=D$33,ROW($G$13:$G$29)-ROW($G$13)+1),ROWS($G$13:$G21))),"")</f>
        <v/>
      </c>
      <c r="E42" s="525" t="str" cm="1">
        <f t="array" ref="E42">IFERROR(INDEX($B$13:$B$29,SMALL(IF($G$13:$G$29=E$33,ROW($G$13:$G$29)-ROW($G$13)+1),ROWS($G$13:$G21))),"")</f>
        <v/>
      </c>
      <c r="F42" s="109"/>
      <c r="G42" s="109"/>
    </row>
    <row r="43" spans="1:7" ht="33.6" customHeight="1">
      <c r="A43" s="294"/>
      <c r="B43" s="522" t="str" cm="1">
        <f t="array" ref="B43">IFERROR(INDEX($B$13:$B$29,SMALL(IF($G$13:$G$29=B$33,ROW($G$13:$G$29)-ROW($G$13)+1),ROWS($G$13:$G22))),"")</f>
        <v/>
      </c>
      <c r="C43" s="523" t="str" cm="1">
        <f t="array" ref="C43">IFERROR(INDEX($B$13:$B$29,SMALL(IF($G$13:$G$29=C$33,ROW($G$13:$G$29)-ROW($G$13)+1),ROWS($G$13:$G22))),"")</f>
        <v/>
      </c>
      <c r="D43" s="524" t="str" cm="1">
        <f t="array" ref="D43">IFERROR(INDEX($B$13:$B$29,SMALL(IF($G$13:$G$29=D$33,ROW($G$13:$G$29)-ROW($G$13)+1),ROWS($G$13:$G22))),"")</f>
        <v/>
      </c>
      <c r="E43" s="525" t="str" cm="1">
        <f t="array" ref="E43">IFERROR(INDEX($B$13:$B$29,SMALL(IF($G$13:$G$29=E$33,ROW($G$13:$G$29)-ROW($G$13)+1),ROWS($G$13:$G22))),"")</f>
        <v/>
      </c>
      <c r="F43" s="109"/>
      <c r="G43" s="295"/>
    </row>
    <row r="44" spans="1:7" ht="33.6" customHeight="1">
      <c r="A44" s="670"/>
      <c r="B44" s="522" t="str" cm="1">
        <f t="array" ref="B44">IFERROR(INDEX($B$13:$B$29,SMALL(IF($G$13:$G$29=B$33,ROW($G$13:$G$29)-ROW($G$13)+1),ROWS($G$13:$G23))),"")</f>
        <v/>
      </c>
      <c r="C44" s="523" t="str" cm="1">
        <f t="array" ref="C44">IFERROR(INDEX($B$13:$B$29,SMALL(IF($G$13:$G$29=C$33,ROW($G$13:$G$29)-ROW($G$13)+1),ROWS($G$13:$G23))),"")</f>
        <v/>
      </c>
      <c r="D44" s="524" t="str" cm="1">
        <f t="array" ref="D44">IFERROR(INDEX($B$13:$B$29,SMALL(IF($G$13:$G$29=D$33,ROW($G$13:$G$29)-ROW($G$13)+1),ROWS($G$13:$G23))),"")</f>
        <v/>
      </c>
      <c r="E44" s="525" t="str" cm="1">
        <f t="array" ref="E44">IFERROR(INDEX($B$13:$B$29,SMALL(IF($G$13:$G$29=E$33,ROW($G$13:$G$29)-ROW($G$13)+1),ROWS($G$13:$G23))),"")</f>
        <v/>
      </c>
      <c r="F44" s="109"/>
      <c r="G44" s="100"/>
    </row>
    <row r="45" spans="1:7" ht="33.6" customHeight="1">
      <c r="A45" s="670"/>
      <c r="B45" s="522" t="str" cm="1">
        <f t="array" ref="B45">IFERROR(INDEX($B$13:$B$29,SMALL(IF($G$13:$G$29=B$33,ROW($G$13:$G$29)-ROW($G$13)+1),ROWS($G$13:$G24))),"")</f>
        <v/>
      </c>
      <c r="C45" s="523" t="str" cm="1">
        <f t="array" ref="C45">IFERROR(INDEX($B$13:$B$29,SMALL(IF($G$13:$G$29=C$33,ROW($G$13:$G$29)-ROW($G$13)+1),ROWS($G$13:$G24))),"")</f>
        <v/>
      </c>
      <c r="D45" s="524" t="str" cm="1">
        <f t="array" ref="D45">IFERROR(INDEX($B$13:$B$29,SMALL(IF($G$13:$G$29=D$33,ROW($G$13:$G$29)-ROW($G$13)+1),ROWS($G$13:$G24))),"")</f>
        <v/>
      </c>
      <c r="E45" s="525" t="str" cm="1">
        <f t="array" ref="E45">IFERROR(INDEX($B$13:$B$29,SMALL(IF($G$13:$G$29=E$33,ROW($G$13:$G$29)-ROW($G$13)+1),ROWS($G$13:$G24))),"")</f>
        <v/>
      </c>
      <c r="F45" s="109"/>
      <c r="G45" s="100"/>
    </row>
    <row r="46" spans="1:7" ht="33.6" customHeight="1">
      <c r="A46" s="670"/>
      <c r="B46" s="522" t="str" cm="1">
        <f t="array" ref="B46">IFERROR(INDEX($B$13:$B$29,SMALL(IF($G$13:$G$29=B$33,ROW($G$13:$G$29)-ROW($G$13)+1),ROWS($G$13:$G25))),"")</f>
        <v/>
      </c>
      <c r="C46" s="523" t="str" cm="1">
        <f t="array" ref="C46">IFERROR(INDEX($B$13:$B$29,SMALL(IF($G$13:$G$29=C$33,ROW($G$13:$G$29)-ROW($G$13)+1),ROWS($G$13:$G25))),"")</f>
        <v/>
      </c>
      <c r="D46" s="524" t="str" cm="1">
        <f t="array" ref="D46">IFERROR(INDEX($B$13:$B$29,SMALL(IF($G$13:$G$29=D$33,ROW($G$13:$G$29)-ROW($G$13)+1),ROWS($G$13:$G25))),"")</f>
        <v/>
      </c>
      <c r="E46" s="525" t="str" cm="1">
        <f t="array" ref="E46">IFERROR(INDEX($B$13:$B$29,SMALL(IF($G$13:$G$29=E$33,ROW($G$13:$G$29)-ROW($G$13)+1),ROWS($G$13:$G25))),"")</f>
        <v/>
      </c>
      <c r="F46" s="109"/>
      <c r="G46" s="100"/>
    </row>
    <row r="47" spans="1:7" ht="33.9" customHeight="1">
      <c r="A47" s="670"/>
      <c r="B47" s="522" t="str" cm="1">
        <f t="array" ref="B47">IFERROR(INDEX($B$13:$B$29,SMALL(IF($G$13:$G$29=B$33,ROW($G$13:$G$29)-ROW($G$13)+1),ROWS($G$13:$G26))),"")</f>
        <v/>
      </c>
      <c r="C47" s="523" t="str" cm="1">
        <f t="array" ref="C47">IFERROR(INDEX($B$13:$B$29,SMALL(IF($G$13:$G$29=C$33,ROW($G$13:$G$29)-ROW($G$13)+1),ROWS($G$13:$G26))),"")</f>
        <v/>
      </c>
      <c r="D47" s="524" t="str" cm="1">
        <f t="array" ref="D47">IFERROR(INDEX($B$13:$B$29,SMALL(IF($G$13:$G$29=D$33,ROW($G$13:$G$29)-ROW($G$13)+1),ROWS($G$13:$G26))),"")</f>
        <v/>
      </c>
      <c r="E47" s="525" t="str" cm="1">
        <f t="array" ref="E47">IFERROR(INDEX($B$13:$B$29,SMALL(IF($G$13:$G$29=E$33,ROW($G$13:$G$29)-ROW($G$13)+1),ROWS($G$13:$G26))),"")</f>
        <v/>
      </c>
      <c r="F47" s="109"/>
      <c r="G47" s="100"/>
    </row>
    <row r="48" spans="1:7" ht="33.6" customHeight="1" thickBot="1">
      <c r="A48" s="670"/>
      <c r="B48" s="526" t="str" cm="1">
        <f t="array" ref="B48">IFERROR(INDEX($B$13:$B$29,SMALL(IF($G$13:$G$29=B$33,ROW($G$13:$G$29)-ROW($G$13)+1),ROWS($G$13:$G27))),"")</f>
        <v/>
      </c>
      <c r="C48" s="527" t="str" cm="1">
        <f t="array" ref="C48">IFERROR(INDEX($B$13:$B$29,SMALL(IF($G$13:$G$29=C$33,ROW($G$13:$G$29)-ROW($G$13)+1),ROWS($G$13:$G27))),"")</f>
        <v/>
      </c>
      <c r="D48" s="528" t="str" cm="1">
        <f t="array" ref="D48">IFERROR(INDEX($B$13:$B$29,SMALL(IF($G$13:$G$29=D$33,ROW($G$13:$G$29)-ROW($G$13)+1),ROWS($G$13:$G27))),"")</f>
        <v/>
      </c>
      <c r="E48" s="529" t="str" cm="1">
        <f t="array" ref="E48">IFERROR(INDEX($B$13:$B$29,SMALL(IF($G$13:$G$29=E$33,ROW($G$13:$G$29)-ROW($G$13)+1),ROWS($G$13:$G27))),"")</f>
        <v/>
      </c>
      <c r="F48" s="109"/>
      <c r="G48" s="100"/>
    </row>
    <row r="49" spans="1:7" ht="10.5" customHeight="1">
      <c r="A49" s="670"/>
      <c r="B49" s="99"/>
      <c r="C49" s="109"/>
      <c r="D49" s="109"/>
      <c r="E49" s="109"/>
      <c r="F49" s="109"/>
      <c r="G49" s="100"/>
    </row>
    <row r="50" spans="1:7" ht="26.1" hidden="1" customHeight="1">
      <c r="A50" s="670"/>
      <c r="B50" s="99"/>
      <c r="C50" s="109"/>
      <c r="D50" s="109"/>
      <c r="E50" s="109"/>
      <c r="F50" s="109"/>
      <c r="G50" s="100"/>
    </row>
    <row r="51" spans="1:7" ht="14.4" customHeight="1">
      <c r="A51" s="670"/>
      <c r="B51" s="99"/>
      <c r="C51" s="109"/>
      <c r="D51" s="109"/>
      <c r="E51" s="109"/>
      <c r="F51" s="109"/>
      <c r="G51" s="100"/>
    </row>
    <row r="52" spans="1:7" ht="14.4" customHeight="1">
      <c r="A52" s="99"/>
      <c r="F52" s="109"/>
      <c r="G52" s="296"/>
    </row>
    <row r="53" spans="1:7" ht="14.4" customHeight="1">
      <c r="A53" s="670"/>
      <c r="F53" s="109"/>
      <c r="G53" s="100"/>
    </row>
    <row r="54" spans="1:7" ht="14.4" customHeight="1">
      <c r="A54" s="670"/>
      <c r="F54" s="109"/>
      <c r="G54" s="100"/>
    </row>
    <row r="55" spans="1:7" ht="14.4" customHeight="1">
      <c r="A55" s="670"/>
      <c r="F55" s="109"/>
      <c r="G55" s="100"/>
    </row>
    <row r="56" spans="1:7" ht="14.4" customHeight="1">
      <c r="A56" s="670"/>
      <c r="F56" s="109"/>
      <c r="G56" s="100"/>
    </row>
    <row r="57" spans="1:7" ht="14.4" customHeight="1">
      <c r="A57" s="670"/>
      <c r="F57" s="109"/>
      <c r="G57" s="100"/>
    </row>
  </sheetData>
  <sheetProtection algorithmName="SHA-512" hashValue="MwVMUZl69gM898+aug5YFrxOSbrJuOLOkyMvDRILYd4881ySn2avT4uc0+fj11HwJyIU661RTzbQ5PscAAJpiA==" saltValue="ZVWZUm/kruvBGxevdXheEA==" spinCount="100000" sheet="1" objects="1" scenarios="1" formatCells="0"/>
  <mergeCells count="43">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49:A51"/>
    <mergeCell ref="A53:A57"/>
    <mergeCell ref="A47:A48"/>
    <mergeCell ref="C24:D24"/>
    <mergeCell ref="E24:F24"/>
    <mergeCell ref="A25:A29"/>
    <mergeCell ref="C25:D29"/>
    <mergeCell ref="E25:F25"/>
    <mergeCell ref="E26:F26"/>
    <mergeCell ref="E27:F27"/>
    <mergeCell ref="E28:F28"/>
    <mergeCell ref="E29:F29"/>
    <mergeCell ref="A44:A4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2" workbookViewId="0"/>
  </sheetViews>
  <sheetFormatPr defaultColWidth="8.88671875" defaultRowHeight="14.4"/>
  <cols>
    <col min="1" max="1" width="71.44140625" style="277" customWidth="1"/>
    <col min="2" max="3" width="10.5546875" style="277" customWidth="1"/>
    <col min="4" max="4" width="11.44140625" style="277" customWidth="1"/>
    <col min="5" max="5" width="9.109375" style="277" bestFit="1" customWidth="1"/>
    <col min="6" max="6" width="28.109375" style="277" customWidth="1"/>
    <col min="7" max="12" width="8.88671875" style="277"/>
    <col min="13" max="13" width="22.88671875" style="277" bestFit="1" customWidth="1"/>
    <col min="14" max="14" width="22.109375" style="277" bestFit="1" customWidth="1"/>
    <col min="15" max="16384" width="8.88671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 thickBot="1">
      <c r="A139" s="314"/>
      <c r="B139" s="277">
        <v>90</v>
      </c>
      <c r="C139" s="277">
        <v>100</v>
      </c>
      <c r="D139" s="277">
        <v>5</v>
      </c>
    </row>
    <row r="141" spans="1:4" ht="1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 thickBot="1">
      <c r="A148" s="315"/>
      <c r="B148" s="316"/>
    </row>
    <row r="149" spans="1:3">
      <c r="A149" s="312" t="s">
        <v>134</v>
      </c>
      <c r="B149" s="316">
        <v>0</v>
      </c>
    </row>
    <row r="150" spans="1:3">
      <c r="A150" s="313" t="s">
        <v>135</v>
      </c>
      <c r="B150" s="316">
        <v>5</v>
      </c>
    </row>
    <row r="151" spans="1:3">
      <c r="A151" s="313" t="s">
        <v>136</v>
      </c>
      <c r="B151" s="316">
        <v>15</v>
      </c>
    </row>
    <row r="152" spans="1:3" ht="15" thickBot="1">
      <c r="A152" s="314" t="s">
        <v>44</v>
      </c>
      <c r="B152" s="316">
        <v>30</v>
      </c>
    </row>
    <row r="154" spans="1:3" ht="1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 thickBot="1">
      <c r="A158" s="314" t="s">
        <v>142</v>
      </c>
      <c r="B158" s="277">
        <v>0</v>
      </c>
      <c r="C158" s="277">
        <v>0</v>
      </c>
    </row>
    <row r="160" spans="1:3" ht="15" thickBot="1">
      <c r="A160" s="277" t="s">
        <v>143</v>
      </c>
      <c r="B160" s="277" t="s">
        <v>31</v>
      </c>
    </row>
    <row r="161" spans="1:3">
      <c r="A161" s="312"/>
      <c r="B161" s="277">
        <v>0</v>
      </c>
    </row>
    <row r="162" spans="1:3">
      <c r="A162" s="313" t="s">
        <v>32</v>
      </c>
      <c r="B162" s="277">
        <v>10</v>
      </c>
    </row>
    <row r="163" spans="1:3">
      <c r="A163" s="313" t="s">
        <v>33</v>
      </c>
      <c r="B163" s="277">
        <v>20</v>
      </c>
    </row>
    <row r="164" spans="1:3" ht="15" thickBot="1">
      <c r="A164" s="314" t="s">
        <v>34</v>
      </c>
      <c r="B164" s="277">
        <v>30</v>
      </c>
    </row>
    <row r="166" spans="1:3" ht="15" thickBot="1">
      <c r="A166" s="277" t="s">
        <v>144</v>
      </c>
      <c r="B166" s="277" t="s">
        <v>31</v>
      </c>
    </row>
    <row r="167" spans="1:3">
      <c r="A167" s="312"/>
    </row>
    <row r="168" spans="1:3">
      <c r="A168" s="313" t="s">
        <v>145</v>
      </c>
      <c r="B168" s="277">
        <v>30</v>
      </c>
    </row>
    <row r="169" spans="1:3">
      <c r="A169" s="313" t="s">
        <v>146</v>
      </c>
      <c r="B169" s="277">
        <v>20</v>
      </c>
    </row>
    <row r="170" spans="1:3" ht="15" thickBot="1">
      <c r="A170" s="314" t="s">
        <v>147</v>
      </c>
      <c r="B170" s="277">
        <v>10</v>
      </c>
    </row>
    <row r="172" spans="1:3" ht="1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 thickBot="1">
      <c r="A183" s="314" t="s">
        <v>159</v>
      </c>
      <c r="B183" s="277">
        <v>-10</v>
      </c>
    </row>
    <row r="185" spans="1:7" ht="1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 thickBot="1">
      <c r="A189" s="314" t="s">
        <v>163</v>
      </c>
      <c r="B189" s="277">
        <v>35</v>
      </c>
      <c r="C189" s="317">
        <v>5.0999999999999997E-2</v>
      </c>
      <c r="D189" s="317">
        <v>1</v>
      </c>
      <c r="E189" s="277" t="s">
        <v>163</v>
      </c>
    </row>
    <row r="191" spans="1:7" ht="1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 thickBot="1">
      <c r="A219" s="325" t="s">
        <v>191</v>
      </c>
      <c r="B219" s="326" t="s">
        <v>57</v>
      </c>
      <c r="C219" s="326" t="s">
        <v>63</v>
      </c>
      <c r="D219" s="327" t="s">
        <v>58</v>
      </c>
      <c r="E219" s="283" t="s">
        <v>138</v>
      </c>
      <c r="F219" s="283" t="s">
        <v>174</v>
      </c>
      <c r="G219" s="283" t="s">
        <v>192</v>
      </c>
      <c r="I219" s="561" t="s">
        <v>193</v>
      </c>
      <c r="J219" s="562"/>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zoomScaleNormal="100" workbookViewId="0">
      <selection activeCell="D115" sqref="D115"/>
    </sheetView>
  </sheetViews>
  <sheetFormatPr defaultColWidth="9.109375" defaultRowHeight="14.4"/>
  <cols>
    <col min="1" max="1" width="7.88671875" style="14" customWidth="1"/>
    <col min="2" max="2" width="54" style="24" customWidth="1"/>
    <col min="3" max="3" width="27" style="14" customWidth="1"/>
    <col min="4" max="4" width="20.44140625" style="14" customWidth="1"/>
    <col min="5" max="5" width="29.109375" style="14" hidden="1" customWidth="1"/>
    <col min="6" max="6" width="20.5546875" style="14" bestFit="1" customWidth="1"/>
    <col min="7" max="7" width="73.33203125" style="802" customWidth="1"/>
    <col min="8" max="8" width="9.109375" style="14"/>
    <col min="9" max="9" width="0" style="14" hidden="1" customWidth="1"/>
    <col min="10" max="10" width="16.109375" style="24" customWidth="1"/>
    <col min="11" max="11" width="82.109375" style="14" customWidth="1"/>
    <col min="12" max="12" width="9.109375" style="14"/>
    <col min="13" max="13" width="9.109375" style="14" customWidth="1"/>
    <col min="14" max="16384" width="9.109375" style="14"/>
  </cols>
  <sheetData>
    <row r="1" spans="1:22" ht="23.4">
      <c r="A1" s="19" t="s">
        <v>222</v>
      </c>
      <c r="B1" s="41"/>
      <c r="C1" s="494" t="s">
        <v>223</v>
      </c>
      <c r="D1" s="495"/>
      <c r="E1" s="20"/>
      <c r="F1" s="20"/>
      <c r="G1" s="779"/>
    </row>
    <row r="2" spans="1:22" ht="18">
      <c r="A2" s="30" t="s">
        <v>224</v>
      </c>
      <c r="B2" s="30"/>
      <c r="C2" s="32"/>
      <c r="D2" s="27"/>
      <c r="E2" s="27"/>
      <c r="F2" s="27"/>
      <c r="G2" s="780"/>
    </row>
    <row r="3" spans="1:22" s="18" customFormat="1" ht="18">
      <c r="A3" s="563" t="s">
        <v>225</v>
      </c>
      <c r="B3" s="563"/>
      <c r="C3" s="563"/>
      <c r="D3" s="563"/>
      <c r="E3" s="493"/>
      <c r="F3" s="491" t="s">
        <v>226</v>
      </c>
      <c r="G3" s="781" t="s">
        <v>227</v>
      </c>
      <c r="J3" s="440"/>
      <c r="K3" s="24" t="s">
        <v>9</v>
      </c>
      <c r="L3" s="401"/>
      <c r="M3" s="401"/>
      <c r="N3" s="401"/>
      <c r="O3" s="401"/>
      <c r="P3" s="401"/>
      <c r="Q3" s="401"/>
      <c r="R3" s="401"/>
      <c r="S3" s="401"/>
      <c r="T3" s="401"/>
      <c r="U3" s="401"/>
      <c r="V3" s="401"/>
    </row>
    <row r="4" spans="1:22">
      <c r="A4" s="47">
        <v>1</v>
      </c>
      <c r="B4" s="25" t="s">
        <v>228</v>
      </c>
      <c r="C4" s="35"/>
      <c r="D4" s="536"/>
      <c r="E4" s="16"/>
      <c r="F4" s="496" t="s">
        <v>229</v>
      </c>
      <c r="G4" s="782"/>
      <c r="J4" s="441"/>
      <c r="K4" s="24" t="s">
        <v>10</v>
      </c>
      <c r="L4" s="401"/>
      <c r="M4" s="401"/>
      <c r="N4" s="401"/>
      <c r="O4" s="401"/>
      <c r="P4" s="401"/>
      <c r="Q4" s="401"/>
      <c r="R4" s="401"/>
      <c r="S4" s="401"/>
      <c r="T4" s="401"/>
      <c r="U4" s="401"/>
      <c r="V4" s="401"/>
    </row>
    <row r="5" spans="1:22">
      <c r="A5" s="45">
        <v>2</v>
      </c>
      <c r="B5" s="405" t="s">
        <v>230</v>
      </c>
      <c r="C5" s="37"/>
      <c r="D5" s="534"/>
      <c r="F5" s="496" t="s">
        <v>229</v>
      </c>
      <c r="G5" s="782"/>
      <c r="J5" s="442"/>
      <c r="K5" s="24" t="s">
        <v>231</v>
      </c>
      <c r="L5" s="401"/>
      <c r="M5" s="401"/>
      <c r="N5" s="401"/>
      <c r="O5" s="401"/>
      <c r="P5" s="401"/>
      <c r="Q5" s="401"/>
      <c r="R5" s="401"/>
      <c r="S5" s="401"/>
      <c r="T5" s="401"/>
      <c r="U5" s="401"/>
      <c r="V5" s="401"/>
    </row>
    <row r="6" spans="1:22">
      <c r="A6" s="47">
        <v>3</v>
      </c>
      <c r="B6" s="7" t="s">
        <v>232</v>
      </c>
      <c r="C6" s="39"/>
      <c r="D6" s="534"/>
      <c r="F6" s="496" t="s">
        <v>229</v>
      </c>
      <c r="G6" s="782"/>
      <c r="J6" s="443"/>
      <c r="K6" s="24" t="s">
        <v>12</v>
      </c>
      <c r="L6" s="401"/>
      <c r="M6" s="401"/>
      <c r="N6" s="401"/>
      <c r="O6" s="401"/>
      <c r="P6" s="401"/>
      <c r="Q6" s="401"/>
      <c r="R6" s="401"/>
      <c r="S6" s="401"/>
      <c r="T6" s="401"/>
      <c r="U6" s="401"/>
      <c r="V6" s="401"/>
    </row>
    <row r="7" spans="1:22">
      <c r="A7" s="45">
        <v>4</v>
      </c>
      <c r="B7" s="405" t="s">
        <v>233</v>
      </c>
      <c r="C7" s="36"/>
      <c r="D7" s="534"/>
      <c r="F7" s="496" t="s">
        <v>229</v>
      </c>
      <c r="G7" s="782"/>
      <c r="J7" s="444"/>
      <c r="K7" s="24" t="s">
        <v>13</v>
      </c>
      <c r="L7" s="401"/>
      <c r="M7" s="401"/>
      <c r="N7" s="401"/>
      <c r="O7" s="401"/>
      <c r="P7" s="401"/>
      <c r="Q7" s="401"/>
      <c r="R7" s="401"/>
      <c r="S7" s="401"/>
      <c r="T7" s="401"/>
      <c r="U7" s="401"/>
      <c r="V7" s="401"/>
    </row>
    <row r="8" spans="1:22">
      <c r="A8" s="47">
        <v>5</v>
      </c>
      <c r="B8" s="42" t="s">
        <v>234</v>
      </c>
      <c r="C8" s="60"/>
      <c r="D8" s="537"/>
      <c r="E8" s="17"/>
      <c r="F8" s="496" t="s">
        <v>229</v>
      </c>
      <c r="G8" s="782"/>
      <c r="L8" s="395"/>
      <c r="M8" s="395"/>
    </row>
    <row r="9" spans="1:22" s="18" customFormat="1" ht="18">
      <c r="A9" s="563" t="s">
        <v>235</v>
      </c>
      <c r="B9" s="563"/>
      <c r="C9" s="563"/>
      <c r="D9" s="563"/>
      <c r="E9" s="493"/>
      <c r="F9" s="491" t="s">
        <v>226</v>
      </c>
      <c r="G9" s="781" t="s">
        <v>227</v>
      </c>
      <c r="L9" s="397"/>
      <c r="M9" s="397"/>
    </row>
    <row r="10" spans="1:22">
      <c r="A10" s="52">
        <v>6</v>
      </c>
      <c r="B10" s="55" t="s">
        <v>236</v>
      </c>
      <c r="C10" s="37"/>
      <c r="D10" s="536"/>
      <c r="E10" s="16"/>
      <c r="F10" s="54" t="s">
        <v>237</v>
      </c>
      <c r="G10" s="782"/>
      <c r="L10" s="395"/>
      <c r="M10" s="395"/>
    </row>
    <row r="11" spans="1:22" ht="18">
      <c r="A11" s="47">
        <v>7</v>
      </c>
      <c r="B11" s="404" t="s">
        <v>238</v>
      </c>
      <c r="C11" s="33"/>
      <c r="D11" s="534"/>
      <c r="F11" s="54" t="s">
        <v>237</v>
      </c>
      <c r="G11" s="782"/>
      <c r="J11" s="445" t="s">
        <v>239</v>
      </c>
    </row>
    <row r="12" spans="1:22">
      <c r="A12" s="45">
        <v>8</v>
      </c>
      <c r="B12" s="55" t="s">
        <v>240</v>
      </c>
      <c r="C12" s="398"/>
      <c r="D12" s="534"/>
      <c r="F12" s="54" t="s">
        <v>237</v>
      </c>
      <c r="G12" s="782"/>
      <c r="J12" s="594" t="s">
        <v>241</v>
      </c>
      <c r="K12" s="596" t="s">
        <v>242</v>
      </c>
    </row>
    <row r="13" spans="1:22">
      <c r="A13" s="47">
        <v>9</v>
      </c>
      <c r="B13" s="404" t="s">
        <v>243</v>
      </c>
      <c r="C13" s="399"/>
      <c r="D13" s="534"/>
      <c r="F13" s="54" t="s">
        <v>237</v>
      </c>
      <c r="G13" s="782"/>
      <c r="J13" s="595"/>
      <c r="K13" s="597"/>
    </row>
    <row r="14" spans="1:22">
      <c r="A14" s="45">
        <v>10</v>
      </c>
      <c r="B14" s="55" t="s">
        <v>244</v>
      </c>
      <c r="C14" s="400"/>
      <c r="D14" s="534"/>
      <c r="F14" s="54" t="s">
        <v>237</v>
      </c>
      <c r="G14" s="782"/>
      <c r="J14" s="446"/>
      <c r="K14" s="396"/>
    </row>
    <row r="15" spans="1:22">
      <c r="A15" s="47">
        <v>11</v>
      </c>
      <c r="B15" s="404" t="s">
        <v>245</v>
      </c>
      <c r="C15" s="33"/>
      <c r="D15" s="534"/>
      <c r="F15" s="54" t="s">
        <v>237</v>
      </c>
      <c r="G15" s="782"/>
      <c r="J15" s="600" t="s">
        <v>246</v>
      </c>
      <c r="K15" s="596" t="s">
        <v>247</v>
      </c>
    </row>
    <row r="16" spans="1:22" ht="31.8">
      <c r="A16" s="47">
        <v>12</v>
      </c>
      <c r="B16" s="55" t="s">
        <v>248</v>
      </c>
      <c r="C16" s="34"/>
      <c r="D16" s="534"/>
      <c r="F16" s="54" t="s">
        <v>237</v>
      </c>
      <c r="G16" s="782" t="s">
        <v>249</v>
      </c>
      <c r="J16" s="601"/>
      <c r="K16" s="603"/>
    </row>
    <row r="17" spans="1:11" ht="46.2">
      <c r="A17" s="47">
        <v>13</v>
      </c>
      <c r="B17" s="404" t="s">
        <v>250</v>
      </c>
      <c r="C17" s="34"/>
      <c r="D17" s="534"/>
      <c r="F17" s="54" t="s">
        <v>237</v>
      </c>
      <c r="G17" s="782" t="s">
        <v>251</v>
      </c>
      <c r="J17" s="601"/>
      <c r="K17" s="603"/>
    </row>
    <row r="18" spans="1:11" s="1" customFormat="1" ht="28.8">
      <c r="A18" s="47">
        <v>14</v>
      </c>
      <c r="B18" s="405" t="s">
        <v>252</v>
      </c>
      <c r="C18" s="61" t="str">
        <f>IF(OR(ISBLANK(C16),ISBLANK(C17)),"",(C16/C17))</f>
        <v/>
      </c>
      <c r="D18" s="413" t="str">
        <f>C18</f>
        <v/>
      </c>
      <c r="E18" s="44" t="str" cm="1">
        <f t="array" ref="E18">IF(C18="Complete Questions 12 and 13","-",_xlfn.IFS(D18&lt;0.01,"&lt;1%",AND(D18&gt;=0.01,D18&lt;0.1),"1% to &lt;10%",AND(D18&gt;=0.1,D18&lt;1),"10% to &lt;100%",D18&gt;=1,"≥100%+"))</f>
        <v>≥100%+</v>
      </c>
      <c r="F18" s="54" t="s">
        <v>237</v>
      </c>
      <c r="G18" s="782" t="s">
        <v>253</v>
      </c>
      <c r="J18" s="601"/>
      <c r="K18" s="603"/>
    </row>
    <row r="19" spans="1:11">
      <c r="A19" s="47">
        <v>15</v>
      </c>
      <c r="B19" s="406" t="s">
        <v>254</v>
      </c>
      <c r="C19" s="382"/>
      <c r="D19" s="537"/>
      <c r="E19" s="17"/>
      <c r="F19" s="53" t="s">
        <v>255</v>
      </c>
      <c r="G19" s="782" t="s">
        <v>256</v>
      </c>
      <c r="J19" s="602"/>
      <c r="K19" s="604"/>
    </row>
    <row r="20" spans="1:11" ht="18">
      <c r="A20" s="18"/>
      <c r="B20" s="7"/>
      <c r="C20" s="31"/>
      <c r="G20" s="783"/>
    </row>
    <row r="21" spans="1:11" ht="18">
      <c r="A21" s="563" t="s">
        <v>257</v>
      </c>
      <c r="B21" s="563"/>
      <c r="C21" s="563"/>
      <c r="D21" s="563"/>
      <c r="E21" s="492"/>
      <c r="F21" s="491" t="s">
        <v>226</v>
      </c>
      <c r="G21" s="781" t="s">
        <v>227</v>
      </c>
    </row>
    <row r="22" spans="1:11" ht="45" customHeight="1">
      <c r="A22" s="540">
        <v>16</v>
      </c>
      <c r="B22" s="572" t="s">
        <v>258</v>
      </c>
      <c r="C22" s="573"/>
      <c r="D22" s="536"/>
      <c r="E22" s="56"/>
      <c r="F22" s="587" t="s">
        <v>237</v>
      </c>
      <c r="G22" s="784" t="s">
        <v>259</v>
      </c>
      <c r="J22" s="488" t="s">
        <v>239</v>
      </c>
    </row>
    <row r="23" spans="1:11" ht="57.6">
      <c r="A23" s="541"/>
      <c r="B23" s="419" t="s">
        <v>260</v>
      </c>
      <c r="C23" s="420"/>
      <c r="D23" s="423"/>
      <c r="E23" s="56"/>
      <c r="F23" s="588"/>
      <c r="G23" s="785"/>
      <c r="J23" s="532" t="s">
        <v>261</v>
      </c>
      <c r="K23" s="40" t="s">
        <v>262</v>
      </c>
    </row>
    <row r="24" spans="1:11" ht="57.6">
      <c r="A24" s="62"/>
      <c r="B24" s="421" t="s">
        <v>263</v>
      </c>
      <c r="C24" s="422"/>
      <c r="D24" s="574"/>
      <c r="E24" s="574"/>
      <c r="F24" s="588"/>
      <c r="G24" s="785"/>
      <c r="J24" s="532" t="s">
        <v>264</v>
      </c>
      <c r="K24" s="40" t="s">
        <v>265</v>
      </c>
    </row>
    <row r="25" spans="1:11" ht="75" customHeight="1">
      <c r="A25" s="478"/>
      <c r="B25" s="480" t="s">
        <v>266</v>
      </c>
      <c r="C25" s="481"/>
      <c r="D25" s="574"/>
      <c r="E25" s="574"/>
      <c r="F25" s="589"/>
      <c r="G25" s="786"/>
      <c r="J25" s="532" t="s">
        <v>267</v>
      </c>
      <c r="K25" s="40" t="s">
        <v>265</v>
      </c>
    </row>
    <row r="26" spans="1:11" ht="59.25" customHeight="1">
      <c r="A26" s="52">
        <v>17</v>
      </c>
      <c r="B26" s="575" t="s">
        <v>268</v>
      </c>
      <c r="C26" s="576"/>
      <c r="D26" s="574"/>
      <c r="E26" s="574"/>
      <c r="F26" s="587" t="s">
        <v>237</v>
      </c>
      <c r="G26" s="787" t="s">
        <v>269</v>
      </c>
      <c r="H26" s="401"/>
      <c r="I26" s="401"/>
      <c r="J26" s="488" t="s">
        <v>239</v>
      </c>
      <c r="K26" s="18"/>
    </row>
    <row r="27" spans="1:11" customFormat="1" ht="28.8">
      <c r="A27" s="478"/>
      <c r="B27" s="451" t="s">
        <v>270</v>
      </c>
      <c r="C27" s="424"/>
      <c r="D27" s="425"/>
      <c r="E27" s="426"/>
      <c r="F27" s="589"/>
      <c r="G27" s="788"/>
      <c r="H27" s="401"/>
      <c r="I27" s="401"/>
      <c r="J27" s="533" t="s">
        <v>271</v>
      </c>
      <c r="K27" s="549" t="s">
        <v>272</v>
      </c>
    </row>
    <row r="28" spans="1:11" customFormat="1" ht="57.6">
      <c r="A28" s="52">
        <v>18</v>
      </c>
      <c r="B28" s="404" t="s">
        <v>273</v>
      </c>
      <c r="C28" s="382"/>
      <c r="D28" s="414"/>
      <c r="E28" s="22"/>
      <c r="F28" s="54" t="s">
        <v>237</v>
      </c>
      <c r="G28" s="782" t="s">
        <v>274</v>
      </c>
      <c r="H28" s="401"/>
      <c r="I28" s="401"/>
      <c r="J28" s="532" t="s">
        <v>275</v>
      </c>
      <c r="K28" s="40" t="s">
        <v>276</v>
      </c>
    </row>
    <row r="29" spans="1:11" customFormat="1">
      <c r="A29" s="26"/>
      <c r="B29" s="1"/>
      <c r="C29" s="4"/>
      <c r="D29" s="401"/>
      <c r="E29" s="14"/>
      <c r="F29" s="14"/>
      <c r="G29" s="783"/>
      <c r="H29" s="401"/>
      <c r="I29" s="401"/>
      <c r="J29" s="447"/>
      <c r="K29" s="401"/>
    </row>
    <row r="30" spans="1:11" ht="18">
      <c r="A30" s="563" t="s">
        <v>277</v>
      </c>
      <c r="B30" s="563"/>
      <c r="C30" s="563"/>
      <c r="D30" s="563"/>
      <c r="E30" s="492"/>
      <c r="F30" s="491" t="s">
        <v>226</v>
      </c>
      <c r="G30" s="781" t="s">
        <v>227</v>
      </c>
    </row>
    <row r="31" spans="1:11" customFormat="1" ht="89.4">
      <c r="A31" s="477">
        <v>19</v>
      </c>
      <c r="B31" s="451" t="s">
        <v>278</v>
      </c>
      <c r="C31" s="420"/>
      <c r="D31" s="418"/>
      <c r="E31" s="430"/>
      <c r="F31" s="538" t="s">
        <v>237</v>
      </c>
      <c r="G31" s="789" t="s">
        <v>279</v>
      </c>
      <c r="H31" s="401"/>
      <c r="I31" s="401"/>
      <c r="J31" s="448" t="s">
        <v>280</v>
      </c>
      <c r="K31" s="407" t="s">
        <v>281</v>
      </c>
    </row>
    <row r="32" spans="1:11" s="1" customFormat="1" ht="60.6">
      <c r="A32" s="479">
        <v>20</v>
      </c>
      <c r="B32" s="404" t="s">
        <v>282</v>
      </c>
      <c r="C32" s="389"/>
      <c r="D32" s="593"/>
      <c r="E32" s="593"/>
      <c r="F32" s="54" t="s">
        <v>237</v>
      </c>
      <c r="G32" s="782" t="s">
        <v>283</v>
      </c>
      <c r="J32" s="532" t="s">
        <v>284</v>
      </c>
      <c r="K32" s="40" t="s">
        <v>285</v>
      </c>
    </row>
    <row r="33" spans="1:16" ht="18">
      <c r="A33" s="18"/>
      <c r="B33" s="7"/>
      <c r="G33" s="783"/>
    </row>
    <row r="34" spans="1:16" s="1" customFormat="1" ht="18">
      <c r="A34" s="563" t="s">
        <v>286</v>
      </c>
      <c r="B34" s="563"/>
      <c r="C34" s="563"/>
      <c r="D34" s="563"/>
      <c r="E34" s="492"/>
      <c r="F34" s="491" t="s">
        <v>226</v>
      </c>
      <c r="G34" s="781" t="s">
        <v>227</v>
      </c>
      <c r="H34" s="14"/>
      <c r="I34" s="14"/>
      <c r="J34" s="24"/>
      <c r="K34" s="14"/>
      <c r="L34" s="14"/>
      <c r="M34" s="14"/>
      <c r="N34" s="14"/>
      <c r="O34" s="14"/>
      <c r="P34" s="14"/>
    </row>
    <row r="35" spans="1:16" s="1" customFormat="1">
      <c r="A35" s="566">
        <v>21</v>
      </c>
      <c r="B35" s="577" t="s">
        <v>287</v>
      </c>
      <c r="C35" s="578"/>
      <c r="D35" s="415"/>
      <c r="E35" s="16"/>
      <c r="F35" s="590" t="s">
        <v>255</v>
      </c>
      <c r="G35" s="790" t="s">
        <v>288</v>
      </c>
      <c r="H35" s="14"/>
      <c r="I35" s="14"/>
      <c r="J35" s="449"/>
      <c r="K35" s="14"/>
      <c r="L35" s="14"/>
      <c r="M35" s="14"/>
      <c r="N35" s="14"/>
      <c r="O35" s="14"/>
      <c r="P35" s="14"/>
    </row>
    <row r="36" spans="1:16" ht="18" customHeight="1">
      <c r="A36" s="567"/>
      <c r="B36" s="482" t="s">
        <v>289</v>
      </c>
      <c r="C36" s="483" t="s">
        <v>35</v>
      </c>
      <c r="D36" s="412"/>
      <c r="F36" s="591"/>
      <c r="G36" s="791"/>
      <c r="J36" s="449"/>
    </row>
    <row r="37" spans="1:16" ht="25.5" customHeight="1">
      <c r="A37" s="567"/>
      <c r="B37" s="453" t="str">
        <f>tables!A174</f>
        <v>Seasonally saturated (B)</v>
      </c>
      <c r="C37" s="454"/>
      <c r="D37" s="416"/>
      <c r="F37" s="591"/>
      <c r="G37" s="791"/>
      <c r="J37" s="449"/>
    </row>
    <row r="38" spans="1:16" ht="25.5" customHeight="1">
      <c r="A38" s="567"/>
      <c r="B38" s="453" t="str">
        <f>tables!A175</f>
        <v>Temporarily flooded (A)</v>
      </c>
      <c r="C38" s="454"/>
      <c r="D38" s="416"/>
      <c r="E38" s="6"/>
      <c r="F38" s="591"/>
      <c r="G38" s="791"/>
      <c r="J38" s="449"/>
    </row>
    <row r="39" spans="1:16" ht="25.5" customHeight="1">
      <c r="A39" s="567"/>
      <c r="B39" s="453" t="str">
        <f>tables!A176</f>
        <v>Continuously saturated (D)</v>
      </c>
      <c r="C39" s="454"/>
      <c r="D39" s="416"/>
      <c r="E39" s="6"/>
      <c r="F39" s="591"/>
      <c r="G39" s="791"/>
      <c r="J39" s="449"/>
    </row>
    <row r="40" spans="1:16" ht="25.5" customHeight="1">
      <c r="A40" s="567"/>
      <c r="B40" s="453" t="str">
        <f>tables!A177</f>
        <v xml:space="preserve">Seasonally flooded (C) </v>
      </c>
      <c r="C40" s="454"/>
      <c r="D40" s="416"/>
      <c r="E40" s="6"/>
      <c r="F40" s="591"/>
      <c r="G40" s="791"/>
      <c r="J40" s="449"/>
    </row>
    <row r="41" spans="1:16" ht="25.5" customHeight="1">
      <c r="A41" s="567"/>
      <c r="B41" s="453" t="str">
        <f>tables!A178</f>
        <v xml:space="preserve">Seasonally saturated - flooded (E) </v>
      </c>
      <c r="C41" s="454"/>
      <c r="D41" s="416"/>
      <c r="E41" s="6"/>
      <c r="F41" s="591"/>
      <c r="G41" s="791"/>
      <c r="J41" s="449"/>
    </row>
    <row r="42" spans="1:16" ht="25.5" customHeight="1">
      <c r="A42" s="567"/>
      <c r="B42" s="453" t="str">
        <f>tables!A179</f>
        <v>Semi-permanently flooded (F)</v>
      </c>
      <c r="C42" s="454"/>
      <c r="D42" s="416"/>
      <c r="E42" s="6"/>
      <c r="F42" s="591"/>
      <c r="G42" s="791"/>
      <c r="J42" s="449"/>
    </row>
    <row r="43" spans="1:16" ht="25.5" customHeight="1">
      <c r="A43" s="567"/>
      <c r="B43" s="453" t="str">
        <f>tables!A180</f>
        <v>Intermittently exposed (G)</v>
      </c>
      <c r="C43" s="454"/>
      <c r="D43" s="416"/>
      <c r="E43" s="6"/>
      <c r="F43" s="591"/>
      <c r="G43" s="791"/>
      <c r="J43" s="449"/>
    </row>
    <row r="44" spans="1:16" ht="25.5" customHeight="1">
      <c r="A44" s="567"/>
      <c r="B44" s="453" t="str">
        <f>tables!A181</f>
        <v>Permanently flooded (H)</v>
      </c>
      <c r="C44" s="454"/>
      <c r="D44" s="416"/>
      <c r="E44" s="6"/>
      <c r="F44" s="591"/>
      <c r="G44" s="791"/>
      <c r="J44" s="449"/>
    </row>
    <row r="45" spans="1:16" ht="18">
      <c r="A45" s="50"/>
      <c r="B45" s="484" t="s">
        <v>290</v>
      </c>
      <c r="C45" s="455" t="str">
        <f>IF(SUM(C37:C44)=0,"",SUM(C37:C44))</f>
        <v/>
      </c>
      <c r="D45" s="452"/>
      <c r="E45" s="6"/>
      <c r="F45" s="592"/>
      <c r="G45" s="792"/>
      <c r="J45" s="445" t="s">
        <v>239</v>
      </c>
      <c r="K45" s="18"/>
    </row>
    <row r="46" spans="1:16" ht="43.2">
      <c r="A46" s="51">
        <v>22</v>
      </c>
      <c r="B46" s="406" t="s">
        <v>291</v>
      </c>
      <c r="C46" s="422"/>
      <c r="D46" s="418"/>
      <c r="E46" s="11"/>
      <c r="F46" s="417" t="s">
        <v>255</v>
      </c>
      <c r="G46" s="793" t="s">
        <v>292</v>
      </c>
      <c r="H46" s="401"/>
      <c r="I46" s="401"/>
      <c r="J46" s="532" t="s">
        <v>293</v>
      </c>
      <c r="K46" s="549" t="s">
        <v>272</v>
      </c>
      <c r="L46" s="401"/>
      <c r="M46" s="401"/>
      <c r="N46" s="401"/>
      <c r="O46" s="401"/>
      <c r="P46" s="401"/>
    </row>
    <row r="47" spans="1:16" customFormat="1" ht="28.8">
      <c r="A47" s="51">
        <v>23</v>
      </c>
      <c r="B47" s="406" t="s">
        <v>294</v>
      </c>
      <c r="C47" s="389"/>
      <c r="D47" s="431"/>
      <c r="E47" s="23"/>
      <c r="F47" s="53" t="s">
        <v>255</v>
      </c>
      <c r="G47" s="782" t="s">
        <v>295</v>
      </c>
      <c r="H47" s="1"/>
      <c r="I47" s="1"/>
      <c r="J47" s="532" t="s">
        <v>296</v>
      </c>
      <c r="K47" s="549" t="s">
        <v>272</v>
      </c>
      <c r="L47" s="14"/>
      <c r="M47" s="14"/>
      <c r="N47" s="14"/>
      <c r="O47" s="14"/>
      <c r="P47" s="14"/>
    </row>
    <row r="48" spans="1:16" customFormat="1" ht="57.6">
      <c r="A48" s="51">
        <v>24</v>
      </c>
      <c r="B48" s="406" t="s">
        <v>297</v>
      </c>
      <c r="C48" s="422"/>
      <c r="D48" s="395"/>
      <c r="E48" s="22"/>
      <c r="F48" s="53" t="s">
        <v>255</v>
      </c>
      <c r="G48" s="782"/>
      <c r="H48" s="14"/>
      <c r="I48" s="14"/>
      <c r="J48" s="532" t="s">
        <v>298</v>
      </c>
      <c r="K48" s="549" t="s">
        <v>299</v>
      </c>
      <c r="L48" s="14"/>
      <c r="M48" s="14"/>
      <c r="N48" s="14"/>
      <c r="O48" s="14"/>
      <c r="P48" s="14"/>
    </row>
    <row r="49" spans="1:16" customFormat="1" ht="72">
      <c r="A49" s="51">
        <v>25</v>
      </c>
      <c r="B49" s="543" t="s">
        <v>300</v>
      </c>
      <c r="C49" s="389"/>
      <c r="D49" s="395"/>
      <c r="E49" s="22"/>
      <c r="F49" s="53" t="s">
        <v>255</v>
      </c>
      <c r="G49" s="782"/>
      <c r="H49" s="14"/>
      <c r="I49" s="14"/>
      <c r="J49" s="532" t="s">
        <v>301</v>
      </c>
      <c r="K49" s="549" t="s">
        <v>302</v>
      </c>
      <c r="L49" s="14"/>
      <c r="M49" s="14"/>
      <c r="N49" s="14"/>
      <c r="O49" s="14"/>
      <c r="P49" s="14"/>
    </row>
    <row r="50" spans="1:16" customFormat="1" ht="72">
      <c r="A50" s="48">
        <v>26</v>
      </c>
      <c r="B50" s="405" t="s">
        <v>303</v>
      </c>
      <c r="C50" s="389"/>
      <c r="D50" s="395"/>
      <c r="E50" s="22"/>
      <c r="F50" s="29" t="s">
        <v>304</v>
      </c>
      <c r="G50" s="782" t="s">
        <v>305</v>
      </c>
      <c r="H50" s="14"/>
      <c r="I50" s="14"/>
      <c r="J50" s="532" t="s">
        <v>306</v>
      </c>
      <c r="K50" s="549" t="s">
        <v>307</v>
      </c>
      <c r="L50" s="14"/>
      <c r="M50" s="14"/>
      <c r="N50" s="14"/>
      <c r="O50" s="14"/>
      <c r="P50" s="14"/>
    </row>
    <row r="51" spans="1:16" customFormat="1" ht="43.2">
      <c r="A51" s="51">
        <v>27</v>
      </c>
      <c r="B51" s="405" t="s">
        <v>308</v>
      </c>
      <c r="C51" s="389"/>
      <c r="D51" s="432"/>
      <c r="E51" s="23"/>
      <c r="F51" s="29" t="s">
        <v>304</v>
      </c>
      <c r="G51" s="782" t="s">
        <v>309</v>
      </c>
      <c r="H51" s="401"/>
      <c r="I51" s="24"/>
      <c r="J51" s="532" t="s">
        <v>310</v>
      </c>
      <c r="K51" s="549" t="s">
        <v>311</v>
      </c>
      <c r="L51" s="401"/>
      <c r="M51" s="401"/>
      <c r="N51" s="401"/>
      <c r="O51" s="401"/>
      <c r="P51" s="401"/>
    </row>
    <row r="52" spans="1:16" customFormat="1" ht="57.6">
      <c r="A52" s="51">
        <v>28</v>
      </c>
      <c r="B52" s="429" t="s">
        <v>312</v>
      </c>
      <c r="C52" s="389"/>
      <c r="D52" s="395"/>
      <c r="E52" s="22"/>
      <c r="F52" s="29" t="s">
        <v>304</v>
      </c>
      <c r="G52" s="782"/>
      <c r="H52" s="58"/>
      <c r="I52" s="14"/>
      <c r="J52" s="532" t="s">
        <v>313</v>
      </c>
      <c r="K52" s="549" t="s">
        <v>314</v>
      </c>
      <c r="L52" s="14"/>
      <c r="M52" s="14"/>
      <c r="N52" s="14"/>
      <c r="O52" s="14"/>
      <c r="P52" s="14"/>
    </row>
    <row r="53" spans="1:16" ht="57.6">
      <c r="A53" s="49">
        <v>29</v>
      </c>
      <c r="B53" s="543" t="s">
        <v>315</v>
      </c>
      <c r="C53" s="389"/>
      <c r="D53" s="433"/>
      <c r="E53" s="23"/>
      <c r="F53" s="53" t="s">
        <v>255</v>
      </c>
      <c r="G53" s="782" t="s">
        <v>316</v>
      </c>
      <c r="H53" s="298"/>
      <c r="I53" s="1"/>
      <c r="J53" s="532" t="s">
        <v>317</v>
      </c>
      <c r="K53" s="549" t="s">
        <v>318</v>
      </c>
      <c r="L53" s="401"/>
      <c r="M53" s="401"/>
      <c r="N53" s="401"/>
      <c r="O53" s="401"/>
      <c r="P53" s="401"/>
    </row>
    <row r="54" spans="1:16" s="1" customFormat="1" ht="57.6">
      <c r="A54" s="51">
        <v>30</v>
      </c>
      <c r="B54" s="406" t="s">
        <v>319</v>
      </c>
      <c r="C54" s="389"/>
      <c r="D54" s="434"/>
      <c r="E54" s="43"/>
      <c r="F54" s="53" t="s">
        <v>255</v>
      </c>
      <c r="G54" s="782" t="s">
        <v>320</v>
      </c>
      <c r="H54" s="298"/>
      <c r="J54" s="532" t="s">
        <v>321</v>
      </c>
      <c r="K54" s="549" t="s">
        <v>322</v>
      </c>
    </row>
    <row r="55" spans="1:16" s="1" customFormat="1" ht="72">
      <c r="A55" s="51">
        <v>31</v>
      </c>
      <c r="B55" s="406" t="s">
        <v>323</v>
      </c>
      <c r="C55" s="389"/>
      <c r="D55" s="434"/>
      <c r="E55" s="28"/>
      <c r="F55" s="53" t="s">
        <v>255</v>
      </c>
      <c r="G55" s="782"/>
      <c r="H55" s="299"/>
      <c r="J55" s="532" t="s">
        <v>324</v>
      </c>
      <c r="K55" s="549" t="s">
        <v>325</v>
      </c>
    </row>
    <row r="56" spans="1:16" customFormat="1" ht="28.8">
      <c r="A56" s="51">
        <v>32</v>
      </c>
      <c r="B56" s="404" t="s">
        <v>326</v>
      </c>
      <c r="C56" s="427">
        <v>100</v>
      </c>
      <c r="D56" s="395"/>
      <c r="E56" s="22"/>
      <c r="F56" s="54" t="s">
        <v>237</v>
      </c>
      <c r="G56" s="782"/>
      <c r="H56" s="298"/>
      <c r="I56" s="58"/>
      <c r="J56" s="450"/>
      <c r="K56" s="58"/>
      <c r="L56" s="14"/>
      <c r="M56" s="14"/>
      <c r="N56" s="14"/>
      <c r="O56" s="14"/>
      <c r="P56" s="14"/>
    </row>
    <row r="57" spans="1:16" customFormat="1" ht="43.2">
      <c r="A57" s="51">
        <v>33</v>
      </c>
      <c r="B57" s="404" t="s">
        <v>327</v>
      </c>
      <c r="C57" s="428" t="str">
        <f>IF(OR(C48="Yes, lake",C48="Yes, wetland"),IF(OR($C$16=0,$C$56=0),"Complete Questions 12 and 32",$C$16/$C$56),"")</f>
        <v/>
      </c>
      <c r="D57" s="435"/>
      <c r="E57" s="9"/>
      <c r="F57" s="54" t="s">
        <v>237</v>
      </c>
      <c r="G57" s="782"/>
      <c r="H57" s="298"/>
      <c r="I57" s="401"/>
      <c r="J57" s="532" t="s">
        <v>328</v>
      </c>
      <c r="K57" s="549" t="s">
        <v>329</v>
      </c>
      <c r="L57" s="1"/>
      <c r="M57" s="1"/>
      <c r="N57" s="1"/>
      <c r="O57" s="1"/>
      <c r="P57" s="1"/>
    </row>
    <row r="58" spans="1:16" s="1" customFormat="1" ht="57.6">
      <c r="A58" s="51">
        <v>34</v>
      </c>
      <c r="B58" s="406" t="s">
        <v>330</v>
      </c>
      <c r="C58" s="389"/>
      <c r="D58" s="418"/>
      <c r="E58" s="9"/>
      <c r="F58" s="53" t="s">
        <v>255</v>
      </c>
      <c r="G58" s="782" t="s">
        <v>331</v>
      </c>
      <c r="H58" s="298"/>
      <c r="I58" s="401"/>
      <c r="J58" s="532" t="s">
        <v>332</v>
      </c>
      <c r="K58" s="549" t="s">
        <v>333</v>
      </c>
    </row>
    <row r="59" spans="1:16" s="1" customFormat="1" ht="43.2">
      <c r="A59" s="51">
        <v>35</v>
      </c>
      <c r="B59" s="404" t="s">
        <v>334</v>
      </c>
      <c r="C59" s="389"/>
      <c r="D59" s="436"/>
      <c r="E59" s="23"/>
      <c r="F59" s="54" t="s">
        <v>237</v>
      </c>
      <c r="G59" s="794" t="s">
        <v>335</v>
      </c>
      <c r="H59" s="298"/>
      <c r="J59" s="532" t="s">
        <v>336</v>
      </c>
      <c r="K59" s="549" t="s">
        <v>337</v>
      </c>
      <c r="L59" s="401"/>
      <c r="M59" s="401"/>
      <c r="N59" s="401"/>
      <c r="O59" s="401"/>
      <c r="P59" s="401"/>
    </row>
    <row r="60" spans="1:16" customFormat="1">
      <c r="A60" s="24"/>
      <c r="B60" s="24"/>
      <c r="C60" s="14"/>
      <c r="D60" s="401"/>
      <c r="E60" s="4"/>
      <c r="F60" s="14"/>
      <c r="G60" s="783"/>
      <c r="H60" s="14"/>
      <c r="I60" s="401"/>
      <c r="J60" s="1"/>
      <c r="K60" s="1"/>
      <c r="L60" s="1"/>
      <c r="M60" s="1"/>
      <c r="N60" s="1"/>
      <c r="O60" s="1"/>
      <c r="P60" s="1"/>
    </row>
    <row r="61" spans="1:16" ht="18">
      <c r="A61" s="563" t="s">
        <v>338</v>
      </c>
      <c r="B61" s="563"/>
      <c r="C61" s="563"/>
      <c r="D61" s="563"/>
      <c r="E61" s="492"/>
      <c r="F61" s="491" t="s">
        <v>226</v>
      </c>
      <c r="G61" s="781" t="s">
        <v>227</v>
      </c>
      <c r="J61" s="447"/>
      <c r="K61" s="401"/>
      <c r="L61" s="401"/>
      <c r="M61" s="401"/>
      <c r="N61" s="401"/>
      <c r="O61" s="401"/>
      <c r="P61" s="401"/>
    </row>
    <row r="62" spans="1:16" customFormat="1" ht="30.75" customHeight="1">
      <c r="A62" s="566">
        <v>36</v>
      </c>
      <c r="B62" s="565" t="s">
        <v>339</v>
      </c>
      <c r="C62" s="565"/>
      <c r="D62" s="565"/>
      <c r="E62" s="8"/>
      <c r="F62" s="581" t="s">
        <v>237</v>
      </c>
      <c r="G62" s="795" t="s">
        <v>340</v>
      </c>
      <c r="H62" s="401"/>
      <c r="I62" s="401"/>
      <c r="J62" s="1"/>
      <c r="K62" s="1"/>
      <c r="L62" s="1"/>
      <c r="M62" s="1"/>
      <c r="N62" s="1"/>
      <c r="O62" s="1"/>
      <c r="P62" s="1"/>
    </row>
    <row r="63" spans="1:16" customFormat="1" ht="15" customHeight="1">
      <c r="A63" s="567"/>
      <c r="B63" s="402" t="s">
        <v>341</v>
      </c>
      <c r="C63" s="403" t="s">
        <v>342</v>
      </c>
      <c r="D63" s="403" t="s">
        <v>343</v>
      </c>
      <c r="E63" s="3"/>
      <c r="F63" s="581"/>
      <c r="G63" s="796"/>
      <c r="H63" s="401"/>
      <c r="I63" s="401"/>
      <c r="J63" s="1"/>
      <c r="K63" s="1"/>
      <c r="L63" s="1"/>
      <c r="M63" s="1"/>
      <c r="N63" s="1"/>
      <c r="O63" s="1"/>
      <c r="P63" s="1"/>
    </row>
    <row r="64" spans="1:16" s="1" customFormat="1">
      <c r="A64" s="567"/>
      <c r="B64" s="437"/>
      <c r="C64" s="438"/>
      <c r="D64" s="427"/>
      <c r="E64" s="2"/>
      <c r="F64" s="581"/>
      <c r="G64" s="796"/>
    </row>
    <row r="65" spans="1:16" s="1" customFormat="1">
      <c r="A65" s="567"/>
      <c r="B65" s="437"/>
      <c r="C65" s="438"/>
      <c r="D65" s="427"/>
      <c r="E65" s="2"/>
      <c r="F65" s="581"/>
      <c r="G65" s="796"/>
    </row>
    <row r="66" spans="1:16" s="1" customFormat="1">
      <c r="A66" s="567"/>
      <c r="B66" s="437"/>
      <c r="C66" s="438"/>
      <c r="D66" s="427"/>
      <c r="E66" s="2"/>
      <c r="F66" s="581"/>
      <c r="G66" s="796"/>
    </row>
    <row r="67" spans="1:16" s="1" customFormat="1">
      <c r="A67" s="567"/>
      <c r="B67" s="439"/>
      <c r="C67" s="438"/>
      <c r="D67" s="427"/>
      <c r="E67" s="2"/>
      <c r="F67" s="581"/>
      <c r="G67" s="796"/>
    </row>
    <row r="68" spans="1:16" s="1" customFormat="1">
      <c r="A68" s="567"/>
      <c r="B68" s="437"/>
      <c r="C68" s="438"/>
      <c r="D68" s="427"/>
      <c r="E68" s="2"/>
      <c r="F68" s="581"/>
      <c r="G68" s="796"/>
    </row>
    <row r="69" spans="1:16" s="1" customFormat="1" ht="28.8">
      <c r="A69" s="568"/>
      <c r="B69" s="487"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581"/>
      <c r="G69" s="796"/>
    </row>
    <row r="70" spans="1:16" s="1" customFormat="1" ht="45.75" customHeight="1">
      <c r="A70" s="566">
        <v>37</v>
      </c>
      <c r="B70" s="569" t="s">
        <v>345</v>
      </c>
      <c r="C70" s="569"/>
      <c r="D70" s="569"/>
      <c r="E70" s="8"/>
      <c r="F70" s="582" t="s">
        <v>255</v>
      </c>
      <c r="G70" s="797" t="s">
        <v>346</v>
      </c>
      <c r="J70" s="488" t="s">
        <v>239</v>
      </c>
      <c r="L70" s="401"/>
      <c r="M70" s="401"/>
      <c r="N70" s="401"/>
      <c r="O70" s="401"/>
      <c r="P70" s="401"/>
    </row>
    <row r="71" spans="1:16" s="1" customFormat="1">
      <c r="A71" s="567"/>
      <c r="B71" s="402" t="s">
        <v>341</v>
      </c>
      <c r="C71" s="403" t="s">
        <v>347</v>
      </c>
      <c r="D71" s="403" t="s">
        <v>343</v>
      </c>
      <c r="E71" s="3"/>
      <c r="F71" s="583"/>
      <c r="G71" s="796"/>
      <c r="J71" s="598" t="s">
        <v>348</v>
      </c>
      <c r="K71" s="599" t="s">
        <v>349</v>
      </c>
    </row>
    <row r="72" spans="1:16" customFormat="1" ht="24" customHeight="1">
      <c r="A72" s="567"/>
      <c r="B72" s="465"/>
      <c r="C72" s="466"/>
      <c r="D72" s="467"/>
      <c r="E72" s="2" t="s">
        <v>350</v>
      </c>
      <c r="F72" s="583"/>
      <c r="G72" s="796"/>
      <c r="H72" s="401"/>
      <c r="I72" s="401"/>
      <c r="J72" s="598"/>
      <c r="K72" s="599"/>
      <c r="L72" s="1"/>
      <c r="M72" s="1"/>
      <c r="N72" s="1"/>
      <c r="O72" s="1"/>
      <c r="P72" s="1"/>
    </row>
    <row r="73" spans="1:16" s="1" customFormat="1" ht="24" customHeight="1">
      <c r="A73" s="567"/>
      <c r="B73" s="465"/>
      <c r="C73" s="466"/>
      <c r="D73" s="467"/>
      <c r="E73" s="2"/>
      <c r="F73" s="583"/>
      <c r="G73" s="796"/>
      <c r="J73" s="598"/>
      <c r="K73" s="599"/>
      <c r="L73" s="401"/>
      <c r="M73" s="401"/>
      <c r="N73" s="401"/>
      <c r="O73" s="401"/>
      <c r="P73" s="401"/>
    </row>
    <row r="74" spans="1:16" s="1" customFormat="1" ht="24" customHeight="1">
      <c r="A74" s="567"/>
      <c r="B74" s="465"/>
      <c r="C74" s="466"/>
      <c r="D74" s="467"/>
      <c r="E74" s="2"/>
      <c r="F74" s="583"/>
      <c r="G74" s="796"/>
      <c r="J74" s="598"/>
      <c r="K74" s="599"/>
      <c r="L74" s="14"/>
      <c r="M74" s="14"/>
      <c r="N74" s="14"/>
      <c r="O74" s="14"/>
      <c r="P74" s="14"/>
    </row>
    <row r="75" spans="1:16" customFormat="1" ht="24" customHeight="1">
      <c r="A75" s="567"/>
      <c r="B75" s="465"/>
      <c r="C75" s="466"/>
      <c r="D75" s="467"/>
      <c r="E75" s="2"/>
      <c r="F75" s="583"/>
      <c r="G75" s="796"/>
      <c r="H75" s="1"/>
      <c r="I75" s="1"/>
      <c r="J75" s="598"/>
      <c r="K75" s="599"/>
      <c r="L75" s="14"/>
      <c r="M75" s="14"/>
      <c r="N75" s="14"/>
      <c r="O75" s="14"/>
      <c r="P75" s="14"/>
    </row>
    <row r="76" spans="1:16" ht="24" customHeight="1">
      <c r="A76" s="567"/>
      <c r="B76" s="465"/>
      <c r="C76" s="466"/>
      <c r="D76" s="467"/>
      <c r="E76" s="2"/>
      <c r="F76" s="583"/>
      <c r="G76" s="796"/>
      <c r="H76" s="401"/>
      <c r="I76" s="401"/>
      <c r="J76" s="598"/>
      <c r="K76" s="599"/>
    </row>
    <row r="77" spans="1:16">
      <c r="A77" s="568"/>
      <c r="B77" s="487" t="s">
        <v>351</v>
      </c>
      <c r="C77" s="468"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584"/>
      <c r="G77" s="796"/>
    </row>
    <row r="78" spans="1:16">
      <c r="B78" s="1"/>
      <c r="C78" s="4"/>
      <c r="D78" s="401"/>
      <c r="E78" s="4"/>
      <c r="G78" s="783"/>
    </row>
    <row r="79" spans="1:16" ht="18">
      <c r="A79" s="563" t="s">
        <v>352</v>
      </c>
      <c r="B79" s="563"/>
      <c r="C79" s="563"/>
      <c r="D79" s="563"/>
      <c r="E79" s="492"/>
      <c r="F79" s="491" t="s">
        <v>226</v>
      </c>
      <c r="G79" s="781" t="s">
        <v>227</v>
      </c>
      <c r="J79" s="1"/>
      <c r="K79" s="1"/>
      <c r="L79" s="1"/>
      <c r="M79" s="1"/>
      <c r="N79" s="1"/>
      <c r="O79" s="1"/>
      <c r="P79" s="1"/>
    </row>
    <row r="80" spans="1:16" ht="28.95" customHeight="1">
      <c r="A80" s="564">
        <v>38</v>
      </c>
      <c r="B80" s="570" t="s">
        <v>353</v>
      </c>
      <c r="C80" s="571"/>
      <c r="D80" s="457"/>
      <c r="E80" s="458"/>
      <c r="F80" s="585" t="s">
        <v>304</v>
      </c>
      <c r="G80" s="798" t="s">
        <v>354</v>
      </c>
      <c r="J80" s="1"/>
      <c r="K80" s="1"/>
      <c r="L80" s="1"/>
      <c r="M80" s="1"/>
      <c r="N80" s="1"/>
      <c r="O80" s="1"/>
      <c r="P80" s="1"/>
    </row>
    <row r="81" spans="1:16" s="1" customFormat="1">
      <c r="A81" s="564"/>
      <c r="B81" s="485" t="s">
        <v>355</v>
      </c>
      <c r="C81" s="486" t="s">
        <v>356</v>
      </c>
      <c r="D81" s="534"/>
      <c r="E81" s="535"/>
      <c r="F81" s="579"/>
      <c r="G81" s="799"/>
      <c r="J81" s="447"/>
      <c r="K81" s="401"/>
      <c r="L81" s="401"/>
      <c r="M81" s="401"/>
      <c r="N81" s="401"/>
      <c r="O81" s="401"/>
      <c r="P81" s="401"/>
    </row>
    <row r="82" spans="1:16" s="1" customFormat="1">
      <c r="A82" s="564"/>
      <c r="B82" s="475" t="s">
        <v>357</v>
      </c>
      <c r="C82" s="454"/>
      <c r="D82" s="534"/>
      <c r="E82" s="535"/>
      <c r="F82" s="579"/>
      <c r="G82" s="799"/>
      <c r="J82" s="447"/>
      <c r="K82" s="401"/>
      <c r="L82" s="401"/>
      <c r="M82" s="401"/>
      <c r="N82" s="401"/>
      <c r="O82" s="401"/>
      <c r="P82" s="401"/>
    </row>
    <row r="83" spans="1:16" customFormat="1">
      <c r="A83" s="564"/>
      <c r="B83" s="475" t="s">
        <v>358</v>
      </c>
      <c r="C83" s="454"/>
      <c r="D83" s="534"/>
      <c r="E83" s="535"/>
      <c r="F83" s="579"/>
      <c r="G83" s="799"/>
      <c r="H83" s="401"/>
      <c r="I83" s="401"/>
      <c r="J83" s="24"/>
      <c r="K83" s="14"/>
      <c r="L83" s="14"/>
      <c r="M83" s="14"/>
      <c r="N83" s="14"/>
      <c r="O83" s="14"/>
      <c r="P83" s="14"/>
    </row>
    <row r="84" spans="1:16" customFormat="1">
      <c r="A84" s="564"/>
      <c r="B84" s="475" t="s">
        <v>99</v>
      </c>
      <c r="C84" s="454"/>
      <c r="D84" s="534"/>
      <c r="E84" s="535"/>
      <c r="F84" s="579"/>
      <c r="G84" s="799"/>
      <c r="H84" s="401"/>
      <c r="I84" s="401"/>
      <c r="J84" s="24"/>
      <c r="K84" s="14"/>
      <c r="L84" s="14"/>
      <c r="M84" s="14"/>
      <c r="N84" s="14"/>
      <c r="O84" s="14"/>
      <c r="P84" s="14"/>
    </row>
    <row r="85" spans="1:16">
      <c r="A85" s="564"/>
      <c r="B85" s="475" t="s">
        <v>359</v>
      </c>
      <c r="C85" s="454"/>
      <c r="D85" s="534"/>
      <c r="E85" s="535"/>
      <c r="F85" s="579"/>
      <c r="G85" s="799"/>
    </row>
    <row r="86" spans="1:16">
      <c r="A86" s="564"/>
      <c r="B86" s="475" t="s">
        <v>360</v>
      </c>
      <c r="C86" s="454"/>
      <c r="D86" s="534"/>
      <c r="E86" s="535"/>
      <c r="F86" s="579"/>
      <c r="G86" s="799"/>
    </row>
    <row r="87" spans="1:16" ht="18">
      <c r="A87" s="50"/>
      <c r="B87" s="484" t="s">
        <v>290</v>
      </c>
      <c r="C87" s="476" t="str">
        <f>IF(AND(ISBLANK(C82),ISBLANK(C83),ISBLANK(C84),ISBLANK(C85),ISBLANK(C86)),"Enter values in Table",SUM((C82:C86)))</f>
        <v>Enter values in Table</v>
      </c>
      <c r="D87" s="534"/>
      <c r="E87" s="535"/>
      <c r="F87" s="586"/>
      <c r="G87" s="800"/>
      <c r="J87" s="445" t="s">
        <v>239</v>
      </c>
      <c r="K87" s="18"/>
    </row>
    <row r="88" spans="1:16" ht="72">
      <c r="A88" s="49">
        <v>39</v>
      </c>
      <c r="B88" s="405" t="s">
        <v>361</v>
      </c>
      <c r="C88" s="456"/>
      <c r="D88" s="459"/>
      <c r="E88" s="460"/>
      <c r="F88" s="531" t="s">
        <v>304</v>
      </c>
      <c r="G88" s="789" t="s">
        <v>362</v>
      </c>
      <c r="J88" s="532" t="s">
        <v>363</v>
      </c>
      <c r="K88" s="549" t="s">
        <v>364</v>
      </c>
    </row>
    <row r="89" spans="1:16" ht="43.2">
      <c r="A89" s="49">
        <v>40</v>
      </c>
      <c r="B89" s="405" t="s">
        <v>365</v>
      </c>
      <c r="C89" s="382"/>
      <c r="D89" s="579"/>
      <c r="E89" s="580"/>
      <c r="F89" s="29" t="s">
        <v>304</v>
      </c>
      <c r="G89" s="782" t="s">
        <v>366</v>
      </c>
      <c r="J89" s="532" t="s">
        <v>367</v>
      </c>
      <c r="K89" s="549" t="s">
        <v>368</v>
      </c>
      <c r="L89" s="401"/>
      <c r="M89" s="401"/>
      <c r="N89" s="401"/>
      <c r="O89" s="401"/>
      <c r="P89" s="401"/>
    </row>
    <row r="90" spans="1:16" ht="43.2">
      <c r="A90" s="49">
        <v>41</v>
      </c>
      <c r="B90" s="405" t="s">
        <v>369</v>
      </c>
      <c r="C90" s="456"/>
      <c r="D90" s="461"/>
      <c r="E90" s="462"/>
      <c r="F90" s="29" t="s">
        <v>304</v>
      </c>
      <c r="G90" s="782" t="s">
        <v>370</v>
      </c>
      <c r="J90" s="532" t="s">
        <v>371</v>
      </c>
      <c r="K90" s="549" t="s">
        <v>372</v>
      </c>
      <c r="L90" s="24"/>
      <c r="M90" s="24"/>
      <c r="N90" s="24"/>
      <c r="O90" s="24"/>
      <c r="P90" s="24"/>
    </row>
    <row r="91" spans="1:16" s="24" customFormat="1" ht="57.6">
      <c r="A91" s="49">
        <v>42</v>
      </c>
      <c r="B91" s="406" t="s">
        <v>373</v>
      </c>
      <c r="C91" s="456"/>
      <c r="D91" s="463"/>
      <c r="E91" s="464"/>
      <c r="F91" s="53" t="s">
        <v>255</v>
      </c>
      <c r="G91" s="782" t="s">
        <v>374</v>
      </c>
      <c r="H91" s="14"/>
      <c r="I91" s="14"/>
      <c r="J91" s="532" t="s">
        <v>375</v>
      </c>
      <c r="K91" s="549" t="s">
        <v>376</v>
      </c>
      <c r="L91" s="401"/>
      <c r="M91" s="401"/>
      <c r="N91" s="401"/>
      <c r="O91" s="401"/>
      <c r="P91" s="401"/>
    </row>
    <row r="92" spans="1:16" customFormat="1">
      <c r="A92" s="13"/>
      <c r="B92" s="1"/>
      <c r="C92" s="5"/>
      <c r="D92" s="5"/>
      <c r="E92" s="2"/>
      <c r="F92" s="38"/>
      <c r="G92" s="783"/>
      <c r="H92" s="401"/>
      <c r="I92" s="401"/>
      <c r="J92" s="24"/>
      <c r="K92" s="14"/>
      <c r="L92" s="14"/>
      <c r="M92" s="14"/>
      <c r="N92" s="14"/>
      <c r="O92" s="14"/>
      <c r="P92" s="14"/>
    </row>
    <row r="93" spans="1:16" customFormat="1" ht="18">
      <c r="A93" s="563" t="s">
        <v>377</v>
      </c>
      <c r="B93" s="563"/>
      <c r="C93" s="563"/>
      <c r="D93" s="563"/>
      <c r="E93" s="492"/>
      <c r="F93" s="491" t="s">
        <v>226</v>
      </c>
      <c r="G93" s="781" t="s">
        <v>227</v>
      </c>
      <c r="H93" s="401"/>
      <c r="I93" s="401"/>
      <c r="J93" s="445" t="s">
        <v>239</v>
      </c>
      <c r="K93" s="18"/>
      <c r="L93" s="14"/>
      <c r="M93" s="14"/>
      <c r="N93" s="14"/>
      <c r="O93" s="14"/>
      <c r="P93" s="14"/>
    </row>
    <row r="94" spans="1:16" customFormat="1" ht="28.8">
      <c r="A94" s="49">
        <v>43</v>
      </c>
      <c r="B94" s="544" t="s">
        <v>378</v>
      </c>
      <c r="C94" s="456"/>
      <c r="D94" s="469"/>
      <c r="E94" s="11"/>
      <c r="F94" s="53" t="s">
        <v>255</v>
      </c>
      <c r="G94" s="782"/>
      <c r="H94" s="401"/>
      <c r="I94" s="14"/>
      <c r="J94" s="532" t="s">
        <v>379</v>
      </c>
      <c r="K94" s="549" t="s">
        <v>337</v>
      </c>
      <c r="L94" s="14"/>
      <c r="M94" s="14"/>
      <c r="N94" s="14"/>
      <c r="O94" s="14"/>
      <c r="P94" s="14"/>
    </row>
    <row r="95" spans="1:16" ht="60" customHeight="1">
      <c r="A95" s="46">
        <v>44</v>
      </c>
      <c r="B95" s="406" t="s">
        <v>380</v>
      </c>
      <c r="C95" s="382"/>
      <c r="D95" s="470"/>
      <c r="E95" s="11"/>
      <c r="F95" s="53" t="s">
        <v>255</v>
      </c>
      <c r="G95" s="782"/>
      <c r="H95" s="58"/>
      <c r="J95" s="532" t="s">
        <v>381</v>
      </c>
      <c r="K95" s="549" t="s">
        <v>382</v>
      </c>
    </row>
    <row r="96" spans="1:16" ht="43.2">
      <c r="A96" s="49">
        <v>45</v>
      </c>
      <c r="B96" s="406" t="s">
        <v>383</v>
      </c>
      <c r="C96" s="382"/>
      <c r="D96" s="470"/>
      <c r="E96" s="11"/>
      <c r="F96" s="53" t="s">
        <v>255</v>
      </c>
      <c r="G96" s="782" t="s">
        <v>331</v>
      </c>
      <c r="H96" s="58"/>
      <c r="J96" s="532" t="s">
        <v>384</v>
      </c>
      <c r="K96" s="549" t="s">
        <v>382</v>
      </c>
    </row>
    <row r="97" spans="1:11" ht="43.2">
      <c r="A97" s="49">
        <v>46</v>
      </c>
      <c r="B97" s="406" t="s">
        <v>385</v>
      </c>
      <c r="C97" s="456"/>
      <c r="D97" s="471"/>
      <c r="E97" s="10"/>
      <c r="F97" s="53" t="s">
        <v>255</v>
      </c>
      <c r="G97" s="782" t="s">
        <v>386</v>
      </c>
      <c r="H97" s="58"/>
      <c r="J97" s="532" t="s">
        <v>387</v>
      </c>
      <c r="K97" s="549" t="s">
        <v>388</v>
      </c>
    </row>
    <row r="98" spans="1:11">
      <c r="A98" s="7"/>
      <c r="B98" s="1"/>
      <c r="C98" s="5"/>
      <c r="D98" s="5"/>
      <c r="E98" s="2"/>
      <c r="F98" s="38"/>
      <c r="G98" s="783"/>
      <c r="H98" s="401"/>
    </row>
    <row r="99" spans="1:11" ht="18">
      <c r="A99" s="563" t="s">
        <v>389</v>
      </c>
      <c r="B99" s="563"/>
      <c r="C99" s="563"/>
      <c r="D99" s="563"/>
      <c r="E99" s="539"/>
      <c r="F99" s="491" t="s">
        <v>226</v>
      </c>
      <c r="G99" s="781" t="s">
        <v>227</v>
      </c>
      <c r="H99" s="401"/>
      <c r="I99" s="15"/>
      <c r="J99" s="445" t="s">
        <v>239</v>
      </c>
      <c r="K99" s="18"/>
    </row>
    <row r="100" spans="1:11" ht="33.75" customHeight="1">
      <c r="A100" s="542">
        <v>47</v>
      </c>
      <c r="B100" s="489" t="s">
        <v>390</v>
      </c>
      <c r="C100" s="424"/>
      <c r="D100" s="412"/>
      <c r="E100" s="17"/>
      <c r="F100" s="538" t="s">
        <v>237</v>
      </c>
      <c r="G100" s="789" t="s">
        <v>391</v>
      </c>
      <c r="H100" s="401"/>
      <c r="I100" s="15"/>
      <c r="J100" s="532" t="s">
        <v>392</v>
      </c>
      <c r="K100" s="549" t="s">
        <v>337</v>
      </c>
    </row>
    <row r="101" spans="1:11" ht="43.2">
      <c r="A101" s="49">
        <v>48</v>
      </c>
      <c r="B101" s="490" t="s">
        <v>393</v>
      </c>
      <c r="C101" s="382"/>
      <c r="D101" s="472"/>
      <c r="E101" s="12"/>
      <c r="F101" s="54" t="s">
        <v>237</v>
      </c>
      <c r="G101" s="782"/>
      <c r="H101" s="401"/>
      <c r="I101" s="15"/>
      <c r="J101" s="532" t="s">
        <v>394</v>
      </c>
      <c r="K101" s="549" t="s">
        <v>337</v>
      </c>
    </row>
    <row r="102" spans="1:11" ht="43.2">
      <c r="A102" s="49">
        <v>49</v>
      </c>
      <c r="B102" s="57" t="s">
        <v>395</v>
      </c>
      <c r="C102" s="382"/>
      <c r="D102" s="473"/>
      <c r="E102" s="21"/>
      <c r="F102" s="53" t="s">
        <v>255</v>
      </c>
      <c r="G102" s="782"/>
      <c r="H102" s="401"/>
      <c r="I102" s="15"/>
      <c r="J102" s="532" t="s">
        <v>396</v>
      </c>
      <c r="K102" s="549" t="s">
        <v>337</v>
      </c>
    </row>
    <row r="103" spans="1:11" ht="72">
      <c r="A103" s="49">
        <v>50</v>
      </c>
      <c r="B103" s="57" t="s">
        <v>397</v>
      </c>
      <c r="C103" s="382"/>
      <c r="D103" s="472"/>
      <c r="E103" s="12"/>
      <c r="F103" s="53" t="s">
        <v>255</v>
      </c>
      <c r="G103" s="782"/>
      <c r="J103" s="532" t="s">
        <v>398</v>
      </c>
      <c r="K103" s="549" t="s">
        <v>337</v>
      </c>
    </row>
    <row r="104" spans="1:11" ht="28.8">
      <c r="A104" s="49">
        <v>51</v>
      </c>
      <c r="B104" s="57" t="s">
        <v>399</v>
      </c>
      <c r="C104" s="382"/>
      <c r="D104" s="472"/>
      <c r="E104" s="12"/>
      <c r="F104" s="53" t="s">
        <v>255</v>
      </c>
      <c r="G104" s="782"/>
      <c r="J104" s="532" t="s">
        <v>400</v>
      </c>
      <c r="K104" s="549" t="s">
        <v>337</v>
      </c>
    </row>
    <row r="105" spans="1:11" ht="43.2">
      <c r="A105" s="49">
        <v>52</v>
      </c>
      <c r="B105" s="57" t="s">
        <v>401</v>
      </c>
      <c r="C105" s="382"/>
      <c r="D105" s="472"/>
      <c r="E105" s="12"/>
      <c r="F105" s="53" t="s">
        <v>255</v>
      </c>
      <c r="G105" s="782"/>
      <c r="H105" s="401"/>
      <c r="I105" s="15"/>
      <c r="J105" s="532" t="s">
        <v>402</v>
      </c>
      <c r="K105" s="549" t="s">
        <v>337</v>
      </c>
    </row>
    <row r="106" spans="1:11" ht="43.2">
      <c r="A106" s="49">
        <v>53</v>
      </c>
      <c r="B106" s="57" t="s">
        <v>403</v>
      </c>
      <c r="C106" s="382"/>
      <c r="D106" s="472"/>
      <c r="E106" s="12"/>
      <c r="F106" s="53" t="s">
        <v>255</v>
      </c>
      <c r="G106" s="782"/>
      <c r="H106" s="401"/>
      <c r="I106" s="15"/>
      <c r="J106" s="532" t="s">
        <v>404</v>
      </c>
      <c r="K106" s="549" t="s">
        <v>337</v>
      </c>
    </row>
    <row r="107" spans="1:11" ht="28.8">
      <c r="A107" s="49">
        <v>54</v>
      </c>
      <c r="B107" s="57" t="s">
        <v>405</v>
      </c>
      <c r="C107" s="382"/>
      <c r="D107" s="472"/>
      <c r="E107" s="12"/>
      <c r="F107" s="53" t="s">
        <v>255</v>
      </c>
      <c r="G107" s="782" t="s">
        <v>406</v>
      </c>
      <c r="J107" s="532" t="s">
        <v>407</v>
      </c>
      <c r="K107" s="549" t="s">
        <v>337</v>
      </c>
    </row>
    <row r="108" spans="1:11" ht="28.8">
      <c r="A108" s="49">
        <v>55</v>
      </c>
      <c r="B108" s="490" t="s">
        <v>408</v>
      </c>
      <c r="C108" s="382"/>
      <c r="D108" s="472"/>
      <c r="E108" s="12"/>
      <c r="F108" s="54" t="s">
        <v>237</v>
      </c>
      <c r="G108" s="782"/>
      <c r="J108" s="532" t="s">
        <v>409</v>
      </c>
      <c r="K108" s="549" t="s">
        <v>337</v>
      </c>
    </row>
    <row r="109" spans="1:11" ht="28.8">
      <c r="A109" s="49">
        <v>56</v>
      </c>
      <c r="B109" s="490" t="s">
        <v>410</v>
      </c>
      <c r="C109" s="382"/>
      <c r="D109" s="472"/>
      <c r="E109" s="12"/>
      <c r="F109" s="54" t="s">
        <v>237</v>
      </c>
      <c r="G109" s="782"/>
      <c r="J109" s="532" t="s">
        <v>411</v>
      </c>
      <c r="K109" s="549" t="s">
        <v>337</v>
      </c>
    </row>
    <row r="110" spans="1:11" ht="57.6">
      <c r="A110" s="49">
        <v>57</v>
      </c>
      <c r="B110" s="57" t="s">
        <v>412</v>
      </c>
      <c r="C110" s="382"/>
      <c r="D110" s="474"/>
      <c r="E110" s="12"/>
      <c r="F110" s="53" t="s">
        <v>255</v>
      </c>
      <c r="G110" s="782"/>
      <c r="J110" s="532" t="s">
        <v>413</v>
      </c>
      <c r="K110" s="549" t="s">
        <v>337</v>
      </c>
    </row>
    <row r="111" spans="1:11" s="24" customFormat="1">
      <c r="G111" s="801"/>
    </row>
  </sheetData>
  <sheetProtection algorithmName="SHA-512" hashValue="HzXOGgoow46B+bg1DuUFU6ebC4P6ufywHAJ1ofALagP/gFDI5x+6zeZNWoIVHH0SXLrZ4JYBVkvHOHGsOHhYfg==" saltValue="5PQBEqWqYmMvxUhLlHs9Hw==" spinCount="100000" sheet="1" formatColumns="0" formatRows="0"/>
  <mergeCells count="42">
    <mergeCell ref="J12:J13"/>
    <mergeCell ref="K12:K13"/>
    <mergeCell ref="J71:J76"/>
    <mergeCell ref="K71:K76"/>
    <mergeCell ref="J15:J19"/>
    <mergeCell ref="K15:K19"/>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A99:D99"/>
    <mergeCell ref="A93:D93"/>
    <mergeCell ref="A79:D79"/>
    <mergeCell ref="A61:D61"/>
    <mergeCell ref="G62:G69"/>
    <mergeCell ref="G70:G77"/>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IF(OR(C20=tables!A47,C20=tables!A48,C20=tables!A49,C20=tables!A52,C20=tables!A53),tables!A98,tables!A97:A101)</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6" sqref="E6"/>
    </sheetView>
  </sheetViews>
  <sheetFormatPr defaultColWidth="8.88671875" defaultRowHeight="14.4"/>
  <cols>
    <col min="1" max="2" width="12.5546875" style="771" customWidth="1"/>
    <col min="3" max="3" width="10.109375" style="771" customWidth="1"/>
    <col min="4" max="9" width="12.5546875" style="771" customWidth="1"/>
    <col min="10" max="16384" width="8.88671875" style="771"/>
  </cols>
  <sheetData>
    <row r="1" spans="1:10" s="777" customFormat="1" ht="36.75" customHeight="1">
      <c r="A1" s="756" t="s">
        <v>414</v>
      </c>
      <c r="B1" s="772"/>
      <c r="C1" s="757"/>
      <c r="D1" s="757"/>
      <c r="E1" s="773"/>
      <c r="F1" s="757"/>
      <c r="G1" s="757"/>
      <c r="H1" s="757"/>
      <c r="I1" s="774"/>
    </row>
    <row r="2" spans="1:10" s="777" customFormat="1">
      <c r="A2" s="778" t="s">
        <v>415</v>
      </c>
    </row>
    <row r="3" spans="1:10" s="777" customFormat="1">
      <c r="A3" s="778"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744" customFormat="1" ht="36.75" customHeight="1">
      <c r="A14" s="756" t="s">
        <v>417</v>
      </c>
      <c r="B14" s="772"/>
      <c r="C14" s="757"/>
      <c r="D14" s="757"/>
      <c r="E14" s="773"/>
      <c r="F14" s="757"/>
      <c r="G14" s="757"/>
      <c r="H14" s="757"/>
      <c r="I14" s="774"/>
    </row>
    <row r="15" spans="1:10" s="744" customFormat="1">
      <c r="A15" s="748" t="s">
        <v>418</v>
      </c>
      <c r="D15" s="297" t="s">
        <v>419</v>
      </c>
    </row>
    <row r="16" spans="1:10" s="744" customFormat="1">
      <c r="A16" s="748" t="s">
        <v>420</v>
      </c>
      <c r="I16" s="775"/>
    </row>
    <row r="17" spans="1:10" s="744" customFormat="1" ht="24" customHeight="1"/>
    <row r="18" spans="1:10" s="744" customFormat="1">
      <c r="A18" s="748" t="s">
        <v>421</v>
      </c>
      <c r="B18" s="748"/>
      <c r="C18" s="748"/>
      <c r="D18" s="748"/>
      <c r="E18" s="748"/>
      <c r="F18" s="748"/>
      <c r="G18" s="748"/>
      <c r="H18" s="748"/>
      <c r="I18" s="748"/>
      <c r="J18" s="748"/>
    </row>
    <row r="19" spans="1:10" s="744" customFormat="1">
      <c r="B19" s="776" t="s">
        <v>422</v>
      </c>
    </row>
    <row r="20" spans="1:10" s="744" customFormat="1">
      <c r="B20" s="744" t="s">
        <v>423</v>
      </c>
    </row>
    <row r="21" spans="1:10" s="744" customFormat="1">
      <c r="B21" s="744" t="s">
        <v>424</v>
      </c>
    </row>
    <row r="22" spans="1:10" s="744" customFormat="1">
      <c r="B22" s="744" t="s">
        <v>425</v>
      </c>
    </row>
    <row r="23" spans="1:10" s="744" customFormat="1">
      <c r="B23" s="744" t="s">
        <v>426</v>
      </c>
    </row>
    <row r="24" spans="1:10" s="744" customFormat="1">
      <c r="B24" s="744" t="s">
        <v>427</v>
      </c>
    </row>
    <row r="25" spans="1:10" s="744" customFormat="1">
      <c r="B25" s="744" t="s">
        <v>428</v>
      </c>
    </row>
    <row r="26" spans="1:10" s="744" customFormat="1">
      <c r="B26" s="744" t="s">
        <v>429</v>
      </c>
    </row>
    <row r="27" spans="1:10" s="744" customFormat="1">
      <c r="B27" s="744"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b5tON3eYVnMEq5flnt08NPUPVUobGeTU0fUJkEO+a+dY5I7misb7AhgvZ7Tz3OqOKDjnx5/W7U+vPnpg20I6UA==" saltValue="e9UxliFy9a2n+4V0Fi4Q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8671875" defaultRowHeight="14.4"/>
  <cols>
    <col min="1" max="1" width="6.5546875" style="74" customWidth="1"/>
    <col min="2" max="2" width="50.109375" style="129" customWidth="1"/>
    <col min="3" max="3" width="16.44140625" style="84" customWidth="1"/>
    <col min="4" max="4" width="14.109375" style="74" customWidth="1"/>
    <col min="5" max="5" width="16.44140625" style="81" customWidth="1"/>
    <col min="6" max="6" width="12.109375" style="68" customWidth="1"/>
    <col min="7" max="7" width="58" style="68" customWidth="1"/>
    <col min="8" max="16384" width="8.88671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8" t="s">
        <v>435</v>
      </c>
      <c r="D3" s="72" t="s">
        <v>31</v>
      </c>
      <c r="E3" s="72" t="s">
        <v>436</v>
      </c>
      <c r="F3" s="620" t="s">
        <v>437</v>
      </c>
      <c r="G3" s="620"/>
      <c r="J3" s="622" t="s">
        <v>438</v>
      </c>
      <c r="K3" s="622"/>
      <c r="L3" s="622"/>
    </row>
    <row r="4" spans="1:20" ht="22.35" customHeight="1">
      <c r="B4" s="615" t="s">
        <v>439</v>
      </c>
      <c r="C4" s="615"/>
      <c r="D4" s="75"/>
      <c r="E4" s="76"/>
      <c r="F4" s="76"/>
      <c r="G4" s="76"/>
      <c r="J4" s="623" t="s">
        <v>440</v>
      </c>
      <c r="K4" s="623"/>
      <c r="L4" s="545"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16" t="s">
        <v>443</v>
      </c>
      <c r="G5" s="61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16" t="s">
        <v>447</v>
      </c>
      <c r="G6" s="61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16" t="s">
        <v>449</v>
      </c>
      <c r="G7" s="61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16" t="s">
        <v>452</v>
      </c>
      <c r="G8" s="61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16" t="s">
        <v>455</v>
      </c>
      <c r="G9" s="61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11" t="s">
        <v>458</v>
      </c>
      <c r="G10" s="612"/>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50"/>
      <c r="C12" s="91" t="s">
        <v>441</v>
      </c>
      <c r="D12" s="613" t="str" cm="1">
        <f t="array" ref="D12">IF(AND('AA DATA ENTRY'!C19="Depressional",'AA DATA ENTRY'!C48="No, isolated"),"Higher",IF(AND(D5="-",D6="-",D7="-",D8="-",D9="-",D10="-"),"Incomplete section",_xlfn.IFS(AND(D11&lt;=70,D11&gt;30),"Moderate",D11&gt;70,"Higher",D11&lt;=30,"Lower")))</f>
        <v>Incomplete section</v>
      </c>
      <c r="E12" s="614"/>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15" t="s">
        <v>461</v>
      </c>
      <c r="C14" s="615"/>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30" t="s">
        <v>463</v>
      </c>
      <c r="G15" s="631"/>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16" t="s">
        <v>465</v>
      </c>
      <c r="G16" s="61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11" t="s">
        <v>468</v>
      </c>
      <c r="G17" s="612"/>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06" t="str" cm="1">
        <f t="array" ref="D19">IF(ISNUMBER(D18),_xlfn.IFS(AND(D18&lt;=70,D18&gt;30),"Moderate",D18&gt;70,"Higher",D18&lt;=30,"Lower"),"Incomplete section")</f>
        <v>Incomplete section</v>
      </c>
      <c r="E19" s="607"/>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08"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09"/>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10"/>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B26" s="96"/>
      <c r="C26" s="99"/>
      <c r="D26" s="100"/>
      <c r="E26" s="100"/>
      <c r="FE26" s="72"/>
      <c r="FF26" s="73"/>
      <c r="FG26" s="548"/>
      <c r="FH26" s="72"/>
      <c r="FI26" s="72"/>
      <c r="FU26" s="72"/>
      <c r="FV26" s="73"/>
      <c r="FW26" s="548"/>
      <c r="FX26" s="72"/>
      <c r="FY26" s="72"/>
      <c r="GK26" s="72"/>
      <c r="GL26" s="73"/>
      <c r="GM26" s="548"/>
      <c r="GN26" s="72"/>
      <c r="GO26" s="72"/>
      <c r="HA26" s="72"/>
      <c r="HB26" s="73"/>
      <c r="HC26" s="548"/>
      <c r="HD26" s="72"/>
      <c r="HE26" s="72"/>
      <c r="HQ26" s="72"/>
      <c r="HR26" s="73"/>
      <c r="HS26" s="548"/>
      <c r="HT26" s="72"/>
      <c r="HU26" s="72"/>
      <c r="IG26" s="72"/>
      <c r="IH26" s="73"/>
      <c r="II26" s="548"/>
      <c r="IJ26" s="72"/>
      <c r="IK26" s="72"/>
      <c r="IW26" s="72"/>
      <c r="IX26" s="73"/>
      <c r="IY26" s="548"/>
      <c r="IZ26" s="72"/>
      <c r="JA26" s="72"/>
      <c r="JM26" s="72"/>
      <c r="JN26" s="73"/>
      <c r="JO26" s="548"/>
      <c r="JP26" s="72"/>
      <c r="JQ26" s="72"/>
      <c r="KC26" s="72"/>
      <c r="KD26" s="73"/>
      <c r="KE26" s="548"/>
      <c r="KF26" s="72"/>
      <c r="KG26" s="72"/>
      <c r="KS26" s="72"/>
      <c r="KT26" s="73"/>
      <c r="KU26" s="548"/>
      <c r="KV26" s="72"/>
      <c r="KW26" s="72"/>
      <c r="LI26" s="72"/>
      <c r="LJ26" s="73"/>
      <c r="LK26" s="548"/>
      <c r="LL26" s="72"/>
      <c r="LM26" s="72"/>
      <c r="LY26" s="72"/>
      <c r="LZ26" s="73"/>
      <c r="MA26" s="548"/>
      <c r="MB26" s="72"/>
      <c r="MC26" s="72"/>
      <c r="MO26" s="72"/>
      <c r="MP26" s="73"/>
      <c r="MQ26" s="548"/>
      <c r="MR26" s="72"/>
      <c r="MS26" s="72"/>
      <c r="NE26" s="72"/>
      <c r="NF26" s="73"/>
      <c r="NG26" s="548"/>
      <c r="NH26" s="72"/>
      <c r="NI26" s="72"/>
      <c r="NU26" s="72"/>
      <c r="NV26" s="73"/>
      <c r="NW26" s="548"/>
      <c r="NX26" s="72"/>
      <c r="NY26" s="72"/>
      <c r="OK26" s="72"/>
      <c r="OL26" s="73"/>
      <c r="OM26" s="548"/>
      <c r="ON26" s="72"/>
      <c r="OO26" s="72"/>
      <c r="PA26" s="72"/>
      <c r="PB26" s="73"/>
      <c r="PC26" s="548"/>
      <c r="PD26" s="72"/>
      <c r="PE26" s="72"/>
      <c r="PQ26" s="72"/>
      <c r="PR26" s="73"/>
      <c r="PS26" s="548"/>
      <c r="PT26" s="72"/>
      <c r="PU26" s="72"/>
      <c r="QG26" s="72"/>
      <c r="QH26" s="73"/>
      <c r="QI26" s="548"/>
      <c r="QJ26" s="72"/>
      <c r="QK26" s="72"/>
      <c r="QW26" s="72"/>
      <c r="QX26" s="73"/>
      <c r="QY26" s="548"/>
      <c r="QZ26" s="72"/>
      <c r="RA26" s="72"/>
      <c r="RM26" s="72"/>
      <c r="RN26" s="73"/>
      <c r="RO26" s="548"/>
      <c r="RP26" s="72"/>
      <c r="RQ26" s="72"/>
      <c r="SC26" s="72"/>
      <c r="SD26" s="73"/>
      <c r="SE26" s="548"/>
      <c r="SF26" s="72"/>
      <c r="SG26" s="72"/>
      <c r="SS26" s="72"/>
      <c r="ST26" s="73"/>
      <c r="SU26" s="548"/>
      <c r="SV26" s="72"/>
      <c r="SW26" s="72"/>
      <c r="TI26" s="72"/>
      <c r="TJ26" s="73"/>
      <c r="TK26" s="548"/>
      <c r="TL26" s="72"/>
      <c r="TM26" s="72"/>
      <c r="TY26" s="72"/>
      <c r="TZ26" s="73"/>
      <c r="UA26" s="548"/>
      <c r="UB26" s="72"/>
      <c r="UC26" s="72"/>
      <c r="UO26" s="72"/>
      <c r="UP26" s="73"/>
      <c r="UQ26" s="548"/>
      <c r="UR26" s="72"/>
      <c r="US26" s="72"/>
      <c r="VE26" s="72"/>
      <c r="VF26" s="73"/>
      <c r="VG26" s="548"/>
      <c r="VH26" s="72"/>
      <c r="VI26" s="72"/>
      <c r="VU26" s="72"/>
      <c r="VV26" s="73"/>
      <c r="VW26" s="548"/>
      <c r="VX26" s="72"/>
      <c r="VY26" s="72"/>
      <c r="WK26" s="72"/>
      <c r="WL26" s="73"/>
      <c r="WM26" s="548"/>
      <c r="WN26" s="72"/>
      <c r="WO26" s="72"/>
      <c r="XA26" s="72"/>
      <c r="XB26" s="73"/>
      <c r="XC26" s="548"/>
      <c r="XD26" s="72"/>
      <c r="XE26" s="72"/>
      <c r="XQ26" s="72"/>
      <c r="XR26" s="73"/>
      <c r="XS26" s="548"/>
      <c r="XT26" s="72"/>
      <c r="XU26" s="72"/>
      <c r="YG26" s="72"/>
      <c r="YH26" s="73"/>
      <c r="YI26" s="548"/>
      <c r="YJ26" s="72"/>
      <c r="YK26" s="72"/>
      <c r="YW26" s="72"/>
      <c r="YX26" s="73"/>
      <c r="YY26" s="548"/>
      <c r="YZ26" s="72"/>
      <c r="ZA26" s="72"/>
      <c r="ZM26" s="72"/>
      <c r="ZN26" s="73"/>
      <c r="ZO26" s="548"/>
      <c r="ZP26" s="72"/>
      <c r="ZQ26" s="72"/>
      <c r="AAC26" s="72"/>
      <c r="AAD26" s="73"/>
      <c r="AAE26" s="548"/>
      <c r="AAF26" s="72"/>
      <c r="AAG26" s="72"/>
      <c r="AAS26" s="72"/>
      <c r="AAT26" s="73"/>
      <c r="AAU26" s="548"/>
      <c r="AAV26" s="72"/>
      <c r="AAW26" s="72"/>
      <c r="ABI26" s="72"/>
      <c r="ABJ26" s="73"/>
      <c r="ABK26" s="548"/>
      <c r="ABL26" s="72"/>
      <c r="ABM26" s="72"/>
      <c r="ABY26" s="72"/>
      <c r="ABZ26" s="73"/>
      <c r="ACA26" s="548"/>
      <c r="ACB26" s="72"/>
      <c r="ACC26" s="72"/>
      <c r="ACO26" s="72"/>
      <c r="ACP26" s="73"/>
      <c r="ACQ26" s="548"/>
      <c r="ACR26" s="72"/>
      <c r="ACS26" s="72"/>
      <c r="ADE26" s="72"/>
      <c r="ADF26" s="73"/>
      <c r="ADG26" s="548"/>
      <c r="ADH26" s="72"/>
      <c r="ADI26" s="72"/>
      <c r="ADU26" s="72"/>
      <c r="ADV26" s="73"/>
      <c r="ADW26" s="548"/>
      <c r="ADX26" s="72"/>
      <c r="ADY26" s="72"/>
      <c r="AEK26" s="72"/>
      <c r="AEL26" s="73"/>
      <c r="AEM26" s="548"/>
      <c r="AEN26" s="72"/>
      <c r="AEO26" s="72"/>
      <c r="AFA26" s="72"/>
      <c r="AFB26" s="73"/>
      <c r="AFC26" s="548"/>
      <c r="AFD26" s="72"/>
      <c r="AFE26" s="72"/>
      <c r="AFQ26" s="72"/>
      <c r="AFR26" s="73"/>
      <c r="AFS26" s="548"/>
      <c r="AFT26" s="72"/>
      <c r="AFU26" s="72"/>
      <c r="AGG26" s="72"/>
      <c r="AGH26" s="73"/>
      <c r="AGI26" s="548"/>
      <c r="AGJ26" s="72"/>
      <c r="AGK26" s="72"/>
      <c r="AGW26" s="72"/>
      <c r="AGX26" s="73"/>
      <c r="AGY26" s="548"/>
      <c r="AGZ26" s="72"/>
      <c r="AHA26" s="72"/>
      <c r="AHM26" s="72"/>
      <c r="AHN26" s="73"/>
      <c r="AHO26" s="548"/>
      <c r="AHP26" s="72"/>
      <c r="AHQ26" s="72"/>
      <c r="AIC26" s="72"/>
      <c r="AID26" s="73"/>
      <c r="AIE26" s="548"/>
      <c r="AIF26" s="72"/>
      <c r="AIG26" s="72"/>
      <c r="AIS26" s="72"/>
      <c r="AIT26" s="73"/>
      <c r="AIU26" s="548"/>
      <c r="AIV26" s="72"/>
      <c r="AIW26" s="72"/>
      <c r="AJI26" s="72"/>
      <c r="AJJ26" s="73"/>
      <c r="AJK26" s="548"/>
      <c r="AJL26" s="72"/>
      <c r="AJM26" s="72"/>
      <c r="AJY26" s="72"/>
      <c r="AJZ26" s="73"/>
      <c r="AKA26" s="548"/>
      <c r="AKB26" s="72"/>
      <c r="AKC26" s="72"/>
      <c r="AKO26" s="72"/>
      <c r="AKP26" s="73"/>
      <c r="AKQ26" s="548"/>
      <c r="AKR26" s="72"/>
      <c r="AKS26" s="72"/>
      <c r="ALE26" s="72"/>
      <c r="ALF26" s="73"/>
      <c r="ALG26" s="548"/>
      <c r="ALH26" s="72"/>
      <c r="ALI26" s="72"/>
      <c r="ALU26" s="72"/>
      <c r="ALV26" s="73"/>
      <c r="ALW26" s="548"/>
      <c r="ALX26" s="72"/>
      <c r="ALY26" s="72"/>
      <c r="AMK26" s="72"/>
      <c r="AML26" s="73"/>
      <c r="AMM26" s="548"/>
      <c r="AMN26" s="72"/>
      <c r="AMO26" s="72"/>
      <c r="ANA26" s="72"/>
      <c r="ANB26" s="73"/>
      <c r="ANC26" s="548"/>
      <c r="AND26" s="72"/>
      <c r="ANE26" s="72"/>
      <c r="ANQ26" s="72"/>
      <c r="ANR26" s="73"/>
      <c r="ANS26" s="548"/>
      <c r="ANT26" s="72"/>
      <c r="ANU26" s="72"/>
      <c r="AOG26" s="72"/>
      <c r="AOH26" s="73"/>
      <c r="AOI26" s="548"/>
      <c r="AOJ26" s="72"/>
      <c r="AOK26" s="72"/>
      <c r="AOW26" s="72"/>
      <c r="AOX26" s="73"/>
      <c r="AOY26" s="548"/>
      <c r="AOZ26" s="72"/>
      <c r="APA26" s="72"/>
      <c r="APM26" s="72"/>
      <c r="APN26" s="73"/>
      <c r="APO26" s="548"/>
      <c r="APP26" s="72"/>
      <c r="APQ26" s="72"/>
      <c r="AQC26" s="72"/>
      <c r="AQD26" s="73"/>
      <c r="AQE26" s="548"/>
      <c r="AQF26" s="72"/>
      <c r="AQG26" s="72"/>
      <c r="AQS26" s="72"/>
      <c r="AQT26" s="73"/>
      <c r="AQU26" s="548"/>
      <c r="AQV26" s="72"/>
      <c r="AQW26" s="72"/>
      <c r="ARI26" s="72"/>
      <c r="ARJ26" s="73"/>
      <c r="ARK26" s="548"/>
      <c r="ARL26" s="72"/>
      <c r="ARM26" s="72"/>
      <c r="ARY26" s="72"/>
      <c r="ARZ26" s="73"/>
      <c r="ASA26" s="548"/>
      <c r="ASB26" s="72"/>
      <c r="ASC26" s="72"/>
      <c r="ASO26" s="72"/>
      <c r="ASP26" s="73"/>
      <c r="ASQ26" s="548"/>
      <c r="ASR26" s="72"/>
      <c r="ASS26" s="72"/>
      <c r="ATE26" s="72"/>
      <c r="ATF26" s="73"/>
      <c r="ATG26" s="548"/>
      <c r="ATH26" s="72"/>
      <c r="ATI26" s="72"/>
      <c r="ATU26" s="72"/>
      <c r="ATV26" s="73"/>
      <c r="ATW26" s="548"/>
      <c r="ATX26" s="72"/>
      <c r="ATY26" s="72"/>
      <c r="AUK26" s="72"/>
      <c r="AUL26" s="73"/>
      <c r="AUM26" s="548"/>
      <c r="AUN26" s="72"/>
      <c r="AUO26" s="72"/>
      <c r="AVA26" s="72"/>
      <c r="AVB26" s="73"/>
      <c r="AVC26" s="548"/>
      <c r="AVD26" s="72"/>
      <c r="AVE26" s="72"/>
      <c r="AVQ26" s="72"/>
      <c r="AVR26" s="73"/>
      <c r="AVS26" s="548"/>
      <c r="AVT26" s="72"/>
      <c r="AVU26" s="72"/>
      <c r="AWG26" s="72"/>
      <c r="AWH26" s="73"/>
      <c r="AWI26" s="548"/>
      <c r="AWJ26" s="72"/>
      <c r="AWK26" s="72"/>
      <c r="AWW26" s="72"/>
      <c r="AWX26" s="73"/>
      <c r="AWY26" s="548"/>
      <c r="AWZ26" s="72"/>
      <c r="AXA26" s="72"/>
      <c r="AXM26" s="72"/>
      <c r="AXN26" s="73"/>
      <c r="AXO26" s="548"/>
      <c r="AXP26" s="72"/>
      <c r="AXQ26" s="72"/>
      <c r="AYC26" s="72"/>
      <c r="AYD26" s="73"/>
      <c r="AYE26" s="548"/>
      <c r="AYF26" s="72"/>
      <c r="AYG26" s="72"/>
      <c r="AYS26" s="72"/>
      <c r="AYT26" s="73"/>
      <c r="AYU26" s="548"/>
      <c r="AYV26" s="72"/>
      <c r="AYW26" s="72"/>
      <c r="AZI26" s="72"/>
      <c r="AZJ26" s="73"/>
      <c r="AZK26" s="548"/>
      <c r="AZL26" s="72"/>
      <c r="AZM26" s="72"/>
      <c r="AZY26" s="72"/>
      <c r="AZZ26" s="73"/>
      <c r="BAA26" s="548"/>
      <c r="BAB26" s="72"/>
      <c r="BAC26" s="72"/>
      <c r="BAO26" s="72"/>
      <c r="BAP26" s="73"/>
      <c r="BAQ26" s="548"/>
      <c r="BAR26" s="72"/>
      <c r="BAS26" s="72"/>
      <c r="BBE26" s="72"/>
      <c r="BBF26" s="73"/>
      <c r="BBG26" s="548"/>
      <c r="BBH26" s="72"/>
      <c r="BBI26" s="72"/>
      <c r="BBU26" s="72"/>
      <c r="BBV26" s="73"/>
      <c r="BBW26" s="548"/>
      <c r="BBX26" s="72"/>
      <c r="BBY26" s="72"/>
      <c r="BCK26" s="72"/>
      <c r="BCL26" s="73"/>
      <c r="BCM26" s="548"/>
      <c r="BCN26" s="72"/>
      <c r="BCO26" s="72"/>
      <c r="BDA26" s="72"/>
      <c r="BDB26" s="73"/>
      <c r="BDC26" s="548"/>
      <c r="BDD26" s="72"/>
      <c r="BDE26" s="72"/>
      <c r="BDQ26" s="72"/>
      <c r="BDR26" s="73"/>
      <c r="BDS26" s="548"/>
      <c r="BDT26" s="72"/>
      <c r="BDU26" s="72"/>
      <c r="BEG26" s="72"/>
      <c r="BEH26" s="73"/>
      <c r="BEI26" s="548"/>
      <c r="BEJ26" s="72"/>
      <c r="BEK26" s="72"/>
      <c r="BEW26" s="72"/>
      <c r="BEX26" s="73"/>
      <c r="BEY26" s="548"/>
      <c r="BEZ26" s="72"/>
      <c r="BFA26" s="72"/>
      <c r="BFM26" s="72"/>
      <c r="BFN26" s="73"/>
      <c r="BFO26" s="548"/>
      <c r="BFP26" s="72"/>
      <c r="BFQ26" s="72"/>
      <c r="BGC26" s="72"/>
      <c r="BGD26" s="73"/>
      <c r="BGE26" s="548"/>
      <c r="BGF26" s="72"/>
      <c r="BGG26" s="72"/>
      <c r="BGS26" s="72"/>
      <c r="BGT26" s="73"/>
      <c r="BGU26" s="548"/>
      <c r="BGV26" s="72"/>
      <c r="BGW26" s="72"/>
      <c r="BHI26" s="72"/>
      <c r="BHJ26" s="73"/>
      <c r="BHK26" s="548"/>
      <c r="BHL26" s="72"/>
      <c r="BHM26" s="72"/>
      <c r="BHY26" s="72"/>
      <c r="BHZ26" s="73"/>
      <c r="BIA26" s="548"/>
      <c r="BIB26" s="72"/>
      <c r="BIC26" s="72"/>
      <c r="BIO26" s="72"/>
      <c r="BIP26" s="73"/>
      <c r="BIQ26" s="548"/>
      <c r="BIR26" s="72"/>
      <c r="BIS26" s="72"/>
      <c r="BJE26" s="72"/>
      <c r="BJF26" s="73"/>
      <c r="BJG26" s="548"/>
      <c r="BJH26" s="72"/>
      <c r="BJI26" s="72"/>
      <c r="BJU26" s="72"/>
      <c r="BJV26" s="73"/>
      <c r="BJW26" s="548"/>
      <c r="BJX26" s="72"/>
      <c r="BJY26" s="72"/>
      <c r="BKK26" s="72"/>
      <c r="BKL26" s="73"/>
      <c r="BKM26" s="548"/>
      <c r="BKN26" s="72"/>
      <c r="BKO26" s="72"/>
      <c r="BLA26" s="72"/>
      <c r="BLB26" s="73"/>
      <c r="BLC26" s="548"/>
      <c r="BLD26" s="72"/>
      <c r="BLE26" s="72"/>
      <c r="BLQ26" s="72"/>
      <c r="BLR26" s="73"/>
      <c r="BLS26" s="548"/>
      <c r="BLT26" s="72"/>
      <c r="BLU26" s="72"/>
      <c r="BMG26" s="72"/>
      <c r="BMH26" s="73"/>
      <c r="BMI26" s="548"/>
      <c r="BMJ26" s="72"/>
      <c r="BMK26" s="72"/>
      <c r="BMW26" s="72"/>
      <c r="BMX26" s="73"/>
      <c r="BMY26" s="548"/>
      <c r="BMZ26" s="72"/>
      <c r="BNA26" s="72"/>
      <c r="BNM26" s="72"/>
      <c r="BNN26" s="73"/>
      <c r="BNO26" s="548"/>
      <c r="BNP26" s="72"/>
      <c r="BNQ26" s="72"/>
      <c r="BOC26" s="72"/>
      <c r="BOD26" s="73"/>
      <c r="BOE26" s="548"/>
      <c r="BOF26" s="72"/>
      <c r="BOG26" s="72"/>
      <c r="BOS26" s="72"/>
      <c r="BOT26" s="73"/>
      <c r="BOU26" s="548"/>
      <c r="BOV26" s="72"/>
      <c r="BOW26" s="72"/>
      <c r="BPI26" s="72"/>
      <c r="BPJ26" s="73"/>
      <c r="BPK26" s="548"/>
      <c r="BPL26" s="72"/>
      <c r="BPM26" s="72"/>
      <c r="BPY26" s="72"/>
      <c r="BPZ26" s="73"/>
      <c r="BQA26" s="548"/>
      <c r="BQB26" s="72"/>
      <c r="BQC26" s="72"/>
      <c r="BQO26" s="72"/>
      <c r="BQP26" s="73"/>
      <c r="BQQ26" s="548"/>
      <c r="BQR26" s="72"/>
      <c r="BQS26" s="72"/>
      <c r="BRE26" s="72"/>
      <c r="BRF26" s="73"/>
      <c r="BRG26" s="548"/>
      <c r="BRH26" s="72"/>
      <c r="BRI26" s="72"/>
      <c r="BRU26" s="72"/>
      <c r="BRV26" s="73"/>
      <c r="BRW26" s="548"/>
      <c r="BRX26" s="72"/>
      <c r="BRY26" s="72"/>
      <c r="BSK26" s="72"/>
      <c r="BSL26" s="73"/>
      <c r="BSM26" s="548"/>
      <c r="BSN26" s="72"/>
      <c r="BSO26" s="72"/>
      <c r="BTA26" s="72"/>
      <c r="BTB26" s="73"/>
      <c r="BTC26" s="548"/>
      <c r="BTD26" s="72"/>
      <c r="BTE26" s="72"/>
      <c r="BTQ26" s="72"/>
      <c r="BTR26" s="73"/>
      <c r="BTS26" s="548"/>
      <c r="BTT26" s="72"/>
      <c r="BTU26" s="72"/>
      <c r="BUG26" s="72"/>
      <c r="BUH26" s="73"/>
      <c r="BUI26" s="548"/>
      <c r="BUJ26" s="72"/>
      <c r="BUK26" s="72"/>
      <c r="BUW26" s="72"/>
      <c r="BUX26" s="73"/>
      <c r="BUY26" s="548"/>
      <c r="BUZ26" s="72"/>
      <c r="BVA26" s="72"/>
      <c r="BVM26" s="72"/>
      <c r="BVN26" s="73"/>
      <c r="BVO26" s="548"/>
      <c r="BVP26" s="72"/>
      <c r="BVQ26" s="72"/>
      <c r="BWC26" s="72"/>
      <c r="BWD26" s="73"/>
      <c r="BWE26" s="548"/>
      <c r="BWF26" s="72"/>
      <c r="BWG26" s="72"/>
      <c r="BWS26" s="72"/>
      <c r="BWT26" s="73"/>
      <c r="BWU26" s="548"/>
      <c r="BWV26" s="72"/>
      <c r="BWW26" s="72"/>
      <c r="BXI26" s="72"/>
      <c r="BXJ26" s="73"/>
      <c r="BXK26" s="548"/>
      <c r="BXL26" s="72"/>
      <c r="BXM26" s="72"/>
      <c r="BXY26" s="72"/>
      <c r="BXZ26" s="73"/>
      <c r="BYA26" s="548"/>
      <c r="BYB26" s="72"/>
      <c r="BYC26" s="72"/>
      <c r="BYO26" s="72"/>
      <c r="BYP26" s="73"/>
      <c r="BYQ26" s="548"/>
      <c r="BYR26" s="72"/>
      <c r="BYS26" s="72"/>
      <c r="BZE26" s="72"/>
      <c r="BZF26" s="73"/>
      <c r="BZG26" s="548"/>
      <c r="BZH26" s="72"/>
      <c r="BZI26" s="72"/>
      <c r="BZU26" s="72"/>
      <c r="BZV26" s="73"/>
      <c r="BZW26" s="548"/>
      <c r="BZX26" s="72"/>
      <c r="BZY26" s="72"/>
      <c r="CAK26" s="72"/>
      <c r="CAL26" s="73"/>
      <c r="CAM26" s="548"/>
      <c r="CAN26" s="72"/>
      <c r="CAO26" s="72"/>
      <c r="CBA26" s="72"/>
      <c r="CBB26" s="73"/>
      <c r="CBC26" s="548"/>
      <c r="CBD26" s="72"/>
      <c r="CBE26" s="72"/>
      <c r="CBQ26" s="72"/>
      <c r="CBR26" s="73"/>
      <c r="CBS26" s="548"/>
      <c r="CBT26" s="72"/>
      <c r="CBU26" s="72"/>
      <c r="CCG26" s="72"/>
      <c r="CCH26" s="73"/>
      <c r="CCI26" s="548"/>
      <c r="CCJ26" s="72"/>
      <c r="CCK26" s="72"/>
      <c r="CCW26" s="72"/>
      <c r="CCX26" s="73"/>
      <c r="CCY26" s="548"/>
      <c r="CCZ26" s="72"/>
      <c r="CDA26" s="72"/>
      <c r="CDM26" s="72"/>
      <c r="CDN26" s="73"/>
      <c r="CDO26" s="548"/>
      <c r="CDP26" s="72"/>
      <c r="CDQ26" s="72"/>
      <c r="CEC26" s="72"/>
      <c r="CED26" s="73"/>
      <c r="CEE26" s="548"/>
      <c r="CEF26" s="72"/>
      <c r="CEG26" s="72"/>
      <c r="CES26" s="72"/>
      <c r="CET26" s="73"/>
      <c r="CEU26" s="548"/>
      <c r="CEV26" s="72"/>
      <c r="CEW26" s="72"/>
      <c r="CFI26" s="72"/>
      <c r="CFJ26" s="73"/>
      <c r="CFK26" s="548"/>
      <c r="CFL26" s="72"/>
      <c r="CFM26" s="72"/>
      <c r="CFY26" s="72"/>
      <c r="CFZ26" s="73"/>
      <c r="CGA26" s="548"/>
      <c r="CGB26" s="72"/>
      <c r="CGC26" s="72"/>
      <c r="CGO26" s="72"/>
      <c r="CGP26" s="73"/>
      <c r="CGQ26" s="548"/>
      <c r="CGR26" s="72"/>
      <c r="CGS26" s="72"/>
      <c r="CHE26" s="72"/>
      <c r="CHF26" s="73"/>
      <c r="CHG26" s="548"/>
      <c r="CHH26" s="72"/>
      <c r="CHI26" s="72"/>
      <c r="CHU26" s="72"/>
      <c r="CHV26" s="73"/>
      <c r="CHW26" s="548"/>
      <c r="CHX26" s="72"/>
      <c r="CHY26" s="72"/>
      <c r="CIK26" s="72"/>
      <c r="CIL26" s="73"/>
      <c r="CIM26" s="548"/>
      <c r="CIN26" s="72"/>
      <c r="CIO26" s="72"/>
      <c r="CJA26" s="72"/>
      <c r="CJB26" s="73"/>
      <c r="CJC26" s="548"/>
      <c r="CJD26" s="72"/>
      <c r="CJE26" s="72"/>
      <c r="CJQ26" s="72"/>
      <c r="CJR26" s="73"/>
      <c r="CJS26" s="548"/>
      <c r="CJT26" s="72"/>
      <c r="CJU26" s="72"/>
      <c r="CKG26" s="72"/>
      <c r="CKH26" s="73"/>
      <c r="CKI26" s="548"/>
      <c r="CKJ26" s="72"/>
      <c r="CKK26" s="72"/>
      <c r="CKW26" s="72"/>
      <c r="CKX26" s="73"/>
      <c r="CKY26" s="548"/>
      <c r="CKZ26" s="72"/>
      <c r="CLA26" s="72"/>
      <c r="CLM26" s="72"/>
      <c r="CLN26" s="73"/>
      <c r="CLO26" s="548"/>
      <c r="CLP26" s="72"/>
      <c r="CLQ26" s="72"/>
      <c r="CMC26" s="72"/>
      <c r="CMD26" s="73"/>
      <c r="CME26" s="548"/>
      <c r="CMF26" s="72"/>
      <c r="CMG26" s="72"/>
      <c r="CMS26" s="72"/>
      <c r="CMT26" s="73"/>
      <c r="CMU26" s="548"/>
      <c r="CMV26" s="72"/>
      <c r="CMW26" s="72"/>
      <c r="CNI26" s="72"/>
      <c r="CNJ26" s="73"/>
      <c r="CNK26" s="548"/>
      <c r="CNL26" s="72"/>
      <c r="CNM26" s="72"/>
      <c r="CNY26" s="72"/>
      <c r="CNZ26" s="73"/>
      <c r="COA26" s="548"/>
      <c r="COB26" s="72"/>
      <c r="COC26" s="72"/>
      <c r="COO26" s="72"/>
      <c r="COP26" s="73"/>
      <c r="COQ26" s="548"/>
      <c r="COR26" s="72"/>
      <c r="COS26" s="72"/>
      <c r="CPE26" s="72"/>
      <c r="CPF26" s="73"/>
      <c r="CPG26" s="548"/>
      <c r="CPH26" s="72"/>
      <c r="CPI26" s="72"/>
      <c r="CPU26" s="72"/>
      <c r="CPV26" s="73"/>
      <c r="CPW26" s="548"/>
      <c r="CPX26" s="72"/>
      <c r="CPY26" s="72"/>
      <c r="CQK26" s="72"/>
      <c r="CQL26" s="73"/>
      <c r="CQM26" s="548"/>
      <c r="CQN26" s="72"/>
      <c r="CQO26" s="72"/>
      <c r="CRA26" s="72"/>
      <c r="CRB26" s="73"/>
      <c r="CRC26" s="548"/>
      <c r="CRD26" s="72"/>
      <c r="CRE26" s="72"/>
      <c r="CRQ26" s="72"/>
      <c r="CRR26" s="73"/>
      <c r="CRS26" s="548"/>
      <c r="CRT26" s="72"/>
      <c r="CRU26" s="72"/>
      <c r="CSG26" s="72"/>
      <c r="CSH26" s="73"/>
      <c r="CSI26" s="548"/>
      <c r="CSJ26" s="72"/>
      <c r="CSK26" s="72"/>
      <c r="CSW26" s="72"/>
      <c r="CSX26" s="73"/>
      <c r="CSY26" s="548"/>
      <c r="CSZ26" s="72"/>
      <c r="CTA26" s="72"/>
      <c r="CTM26" s="72"/>
      <c r="CTN26" s="73"/>
      <c r="CTO26" s="548"/>
      <c r="CTP26" s="72"/>
      <c r="CTQ26" s="72"/>
      <c r="CUC26" s="72"/>
      <c r="CUD26" s="73"/>
      <c r="CUE26" s="548"/>
      <c r="CUF26" s="72"/>
      <c r="CUG26" s="72"/>
      <c r="CUS26" s="72"/>
      <c r="CUT26" s="73"/>
      <c r="CUU26" s="548"/>
      <c r="CUV26" s="72"/>
      <c r="CUW26" s="72"/>
      <c r="CVI26" s="72"/>
      <c r="CVJ26" s="73"/>
      <c r="CVK26" s="548"/>
      <c r="CVL26" s="72"/>
      <c r="CVM26" s="72"/>
      <c r="CVY26" s="72"/>
      <c r="CVZ26" s="73"/>
      <c r="CWA26" s="548"/>
      <c r="CWB26" s="72"/>
      <c r="CWC26" s="72"/>
      <c r="CWO26" s="72"/>
      <c r="CWP26" s="73"/>
      <c r="CWQ26" s="548"/>
      <c r="CWR26" s="72"/>
      <c r="CWS26" s="72"/>
      <c r="CXE26" s="72"/>
      <c r="CXF26" s="73"/>
      <c r="CXG26" s="548"/>
      <c r="CXH26" s="72"/>
      <c r="CXI26" s="72"/>
      <c r="CXU26" s="72"/>
      <c r="CXV26" s="73"/>
      <c r="CXW26" s="548"/>
      <c r="CXX26" s="72"/>
      <c r="CXY26" s="72"/>
      <c r="CYK26" s="72"/>
      <c r="CYL26" s="73"/>
      <c r="CYM26" s="548"/>
      <c r="CYN26" s="72"/>
      <c r="CYO26" s="72"/>
      <c r="CZA26" s="72"/>
      <c r="CZB26" s="73"/>
      <c r="CZC26" s="548"/>
      <c r="CZD26" s="72"/>
      <c r="CZE26" s="72"/>
      <c r="CZQ26" s="72"/>
      <c r="CZR26" s="73"/>
      <c r="CZS26" s="548"/>
      <c r="CZT26" s="72"/>
      <c r="CZU26" s="72"/>
      <c r="DAG26" s="72"/>
      <c r="DAH26" s="73"/>
      <c r="DAI26" s="548"/>
      <c r="DAJ26" s="72"/>
      <c r="DAK26" s="72"/>
      <c r="DAW26" s="72"/>
      <c r="DAX26" s="73"/>
      <c r="DAY26" s="548"/>
      <c r="DAZ26" s="72"/>
      <c r="DBA26" s="72"/>
      <c r="DBM26" s="72"/>
      <c r="DBN26" s="73"/>
      <c r="DBO26" s="548"/>
      <c r="DBP26" s="72"/>
      <c r="DBQ26" s="72"/>
      <c r="DCC26" s="72"/>
      <c r="DCD26" s="73"/>
      <c r="DCE26" s="548"/>
      <c r="DCF26" s="72"/>
      <c r="DCG26" s="72"/>
      <c r="DCS26" s="72"/>
      <c r="DCT26" s="73"/>
      <c r="DCU26" s="548"/>
      <c r="DCV26" s="72"/>
      <c r="DCW26" s="72"/>
      <c r="DDI26" s="72"/>
      <c r="DDJ26" s="73"/>
      <c r="DDK26" s="548"/>
      <c r="DDL26" s="72"/>
      <c r="DDM26" s="72"/>
      <c r="DDY26" s="72"/>
      <c r="DDZ26" s="73"/>
      <c r="DEA26" s="548"/>
      <c r="DEB26" s="72"/>
      <c r="DEC26" s="72"/>
      <c r="DEO26" s="72"/>
      <c r="DEP26" s="73"/>
      <c r="DEQ26" s="548"/>
      <c r="DER26" s="72"/>
      <c r="DES26" s="72"/>
      <c r="DFE26" s="72"/>
      <c r="DFF26" s="73"/>
      <c r="DFG26" s="548"/>
      <c r="DFH26" s="72"/>
      <c r="DFI26" s="72"/>
      <c r="DFU26" s="72"/>
      <c r="DFV26" s="73"/>
      <c r="DFW26" s="548"/>
      <c r="DFX26" s="72"/>
      <c r="DFY26" s="72"/>
      <c r="DGK26" s="72"/>
      <c r="DGL26" s="73"/>
      <c r="DGM26" s="548"/>
      <c r="DGN26" s="72"/>
      <c r="DGO26" s="72"/>
      <c r="DHA26" s="72"/>
      <c r="DHB26" s="73"/>
      <c r="DHC26" s="548"/>
      <c r="DHD26" s="72"/>
      <c r="DHE26" s="72"/>
      <c r="DHQ26" s="72"/>
      <c r="DHR26" s="73"/>
      <c r="DHS26" s="548"/>
      <c r="DHT26" s="72"/>
      <c r="DHU26" s="72"/>
      <c r="DIG26" s="72"/>
      <c r="DIH26" s="73"/>
      <c r="DII26" s="548"/>
      <c r="DIJ26" s="72"/>
      <c r="DIK26" s="72"/>
      <c r="DIW26" s="72"/>
      <c r="DIX26" s="73"/>
      <c r="DIY26" s="548"/>
      <c r="DIZ26" s="72"/>
      <c r="DJA26" s="72"/>
      <c r="DJM26" s="72"/>
      <c r="DJN26" s="73"/>
      <c r="DJO26" s="548"/>
      <c r="DJP26" s="72"/>
      <c r="DJQ26" s="72"/>
      <c r="DKC26" s="72"/>
      <c r="DKD26" s="73"/>
      <c r="DKE26" s="548"/>
      <c r="DKF26" s="72"/>
      <c r="DKG26" s="72"/>
      <c r="DKS26" s="72"/>
      <c r="DKT26" s="73"/>
      <c r="DKU26" s="548"/>
      <c r="DKV26" s="72"/>
      <c r="DKW26" s="72"/>
      <c r="DLI26" s="72"/>
      <c r="DLJ26" s="73"/>
      <c r="DLK26" s="548"/>
      <c r="DLL26" s="72"/>
      <c r="DLM26" s="72"/>
      <c r="DLY26" s="72"/>
      <c r="DLZ26" s="73"/>
      <c r="DMA26" s="548"/>
      <c r="DMB26" s="72"/>
      <c r="DMC26" s="72"/>
      <c r="DMO26" s="72"/>
      <c r="DMP26" s="73"/>
      <c r="DMQ26" s="548"/>
      <c r="DMR26" s="72"/>
      <c r="DMS26" s="72"/>
      <c r="DNE26" s="72"/>
      <c r="DNF26" s="73"/>
      <c r="DNG26" s="548"/>
      <c r="DNH26" s="72"/>
      <c r="DNI26" s="72"/>
      <c r="DNU26" s="72"/>
      <c r="DNV26" s="73"/>
      <c r="DNW26" s="548"/>
      <c r="DNX26" s="72"/>
      <c r="DNY26" s="72"/>
      <c r="DOK26" s="72"/>
      <c r="DOL26" s="73"/>
      <c r="DOM26" s="548"/>
      <c r="DON26" s="72"/>
      <c r="DOO26" s="72"/>
      <c r="DPA26" s="72"/>
      <c r="DPB26" s="73"/>
      <c r="DPC26" s="548"/>
      <c r="DPD26" s="72"/>
      <c r="DPE26" s="72"/>
      <c r="DPQ26" s="72"/>
      <c r="DPR26" s="73"/>
      <c r="DPS26" s="548"/>
      <c r="DPT26" s="72"/>
      <c r="DPU26" s="72"/>
      <c r="DQG26" s="72"/>
      <c r="DQH26" s="73"/>
      <c r="DQI26" s="548"/>
      <c r="DQJ26" s="72"/>
      <c r="DQK26" s="72"/>
      <c r="DQW26" s="72"/>
      <c r="DQX26" s="73"/>
      <c r="DQY26" s="548"/>
      <c r="DQZ26" s="72"/>
      <c r="DRA26" s="72"/>
      <c r="DRM26" s="72"/>
      <c r="DRN26" s="73"/>
      <c r="DRO26" s="548"/>
      <c r="DRP26" s="72"/>
      <c r="DRQ26" s="72"/>
      <c r="DSC26" s="72"/>
      <c r="DSD26" s="73"/>
      <c r="DSE26" s="548"/>
      <c r="DSF26" s="72"/>
      <c r="DSG26" s="72"/>
      <c r="DSS26" s="72"/>
      <c r="DST26" s="73"/>
      <c r="DSU26" s="548"/>
      <c r="DSV26" s="72"/>
      <c r="DSW26" s="72"/>
      <c r="DTI26" s="72"/>
      <c r="DTJ26" s="73"/>
      <c r="DTK26" s="548"/>
      <c r="DTL26" s="72"/>
      <c r="DTM26" s="72"/>
      <c r="DTY26" s="72"/>
      <c r="DTZ26" s="73"/>
      <c r="DUA26" s="548"/>
      <c r="DUB26" s="72"/>
      <c r="DUC26" s="72"/>
      <c r="DUO26" s="72"/>
      <c r="DUP26" s="73"/>
      <c r="DUQ26" s="548"/>
      <c r="DUR26" s="72"/>
      <c r="DUS26" s="72"/>
      <c r="DVE26" s="72"/>
      <c r="DVF26" s="73"/>
      <c r="DVG26" s="548"/>
      <c r="DVH26" s="72"/>
      <c r="DVI26" s="72"/>
      <c r="DVU26" s="72"/>
      <c r="DVV26" s="73"/>
      <c r="DVW26" s="548"/>
      <c r="DVX26" s="72"/>
      <c r="DVY26" s="72"/>
      <c r="DWK26" s="72"/>
      <c r="DWL26" s="73"/>
      <c r="DWM26" s="548"/>
      <c r="DWN26" s="72"/>
      <c r="DWO26" s="72"/>
      <c r="DXA26" s="72"/>
      <c r="DXB26" s="73"/>
      <c r="DXC26" s="548"/>
      <c r="DXD26" s="72"/>
      <c r="DXE26" s="72"/>
      <c r="DXQ26" s="72"/>
      <c r="DXR26" s="73"/>
      <c r="DXS26" s="548"/>
      <c r="DXT26" s="72"/>
      <c r="DXU26" s="72"/>
      <c r="DYG26" s="72"/>
      <c r="DYH26" s="73"/>
      <c r="DYI26" s="548"/>
      <c r="DYJ26" s="72"/>
      <c r="DYK26" s="72"/>
      <c r="DYW26" s="72"/>
      <c r="DYX26" s="73"/>
      <c r="DYY26" s="548"/>
      <c r="DYZ26" s="72"/>
      <c r="DZA26" s="72"/>
      <c r="DZM26" s="72"/>
      <c r="DZN26" s="73"/>
      <c r="DZO26" s="548"/>
      <c r="DZP26" s="72"/>
      <c r="DZQ26" s="72"/>
      <c r="EAC26" s="72"/>
      <c r="EAD26" s="73"/>
      <c r="EAE26" s="548"/>
      <c r="EAF26" s="72"/>
      <c r="EAG26" s="72"/>
      <c r="EAS26" s="72"/>
      <c r="EAT26" s="73"/>
      <c r="EAU26" s="548"/>
      <c r="EAV26" s="72"/>
      <c r="EAW26" s="72"/>
      <c r="EBI26" s="72"/>
      <c r="EBJ26" s="73"/>
      <c r="EBK26" s="548"/>
      <c r="EBL26" s="72"/>
      <c r="EBM26" s="72"/>
      <c r="EBY26" s="72"/>
      <c r="EBZ26" s="73"/>
      <c r="ECA26" s="548"/>
      <c r="ECB26" s="72"/>
      <c r="ECC26" s="72"/>
      <c r="ECO26" s="72"/>
      <c r="ECP26" s="73"/>
      <c r="ECQ26" s="548"/>
      <c r="ECR26" s="72"/>
      <c r="ECS26" s="72"/>
      <c r="EDE26" s="72"/>
      <c r="EDF26" s="73"/>
      <c r="EDG26" s="548"/>
      <c r="EDH26" s="72"/>
      <c r="EDI26" s="72"/>
      <c r="EDU26" s="72"/>
      <c r="EDV26" s="73"/>
      <c r="EDW26" s="548"/>
      <c r="EDX26" s="72"/>
      <c r="EDY26" s="72"/>
      <c r="EEK26" s="72"/>
      <c r="EEL26" s="73"/>
      <c r="EEM26" s="548"/>
      <c r="EEN26" s="72"/>
      <c r="EEO26" s="72"/>
      <c r="EFA26" s="72"/>
      <c r="EFB26" s="73"/>
      <c r="EFC26" s="548"/>
      <c r="EFD26" s="72"/>
      <c r="EFE26" s="72"/>
      <c r="EFQ26" s="72"/>
      <c r="EFR26" s="73"/>
      <c r="EFS26" s="548"/>
      <c r="EFT26" s="72"/>
      <c r="EFU26" s="72"/>
      <c r="EGG26" s="72"/>
      <c r="EGH26" s="73"/>
      <c r="EGI26" s="548"/>
      <c r="EGJ26" s="72"/>
      <c r="EGK26" s="72"/>
      <c r="EGW26" s="72"/>
      <c r="EGX26" s="73"/>
      <c r="EGY26" s="548"/>
      <c r="EGZ26" s="72"/>
      <c r="EHA26" s="72"/>
      <c r="EHM26" s="72"/>
      <c r="EHN26" s="73"/>
      <c r="EHO26" s="548"/>
      <c r="EHP26" s="72"/>
      <c r="EHQ26" s="72"/>
      <c r="EIC26" s="72"/>
      <c r="EID26" s="73"/>
      <c r="EIE26" s="548"/>
      <c r="EIF26" s="72"/>
      <c r="EIG26" s="72"/>
      <c r="EIS26" s="72"/>
      <c r="EIT26" s="73"/>
      <c r="EIU26" s="548"/>
      <c r="EIV26" s="72"/>
      <c r="EIW26" s="72"/>
      <c r="EJI26" s="72"/>
      <c r="EJJ26" s="73"/>
      <c r="EJK26" s="548"/>
      <c r="EJL26" s="72"/>
      <c r="EJM26" s="72"/>
      <c r="EJY26" s="72"/>
      <c r="EJZ26" s="73"/>
      <c r="EKA26" s="548"/>
      <c r="EKB26" s="72"/>
      <c r="EKC26" s="72"/>
      <c r="EKO26" s="72"/>
      <c r="EKP26" s="73"/>
      <c r="EKQ26" s="548"/>
      <c r="EKR26" s="72"/>
      <c r="EKS26" s="72"/>
      <c r="ELE26" s="72"/>
      <c r="ELF26" s="73"/>
      <c r="ELG26" s="548"/>
      <c r="ELH26" s="72"/>
      <c r="ELI26" s="72"/>
      <c r="ELU26" s="72"/>
      <c r="ELV26" s="73"/>
      <c r="ELW26" s="548"/>
      <c r="ELX26" s="72"/>
      <c r="ELY26" s="72"/>
      <c r="EMK26" s="72"/>
      <c r="EML26" s="73"/>
      <c r="EMM26" s="548"/>
      <c r="EMN26" s="72"/>
      <c r="EMO26" s="72"/>
      <c r="ENA26" s="72"/>
      <c r="ENB26" s="73"/>
      <c r="ENC26" s="548"/>
      <c r="END26" s="72"/>
      <c r="ENE26" s="72"/>
      <c r="ENQ26" s="72"/>
      <c r="ENR26" s="73"/>
      <c r="ENS26" s="548"/>
      <c r="ENT26" s="72"/>
      <c r="ENU26" s="72"/>
      <c r="EOG26" s="72"/>
      <c r="EOH26" s="73"/>
      <c r="EOI26" s="548"/>
      <c r="EOJ26" s="72"/>
      <c r="EOK26" s="72"/>
      <c r="EOW26" s="72"/>
      <c r="EOX26" s="73"/>
      <c r="EOY26" s="548"/>
      <c r="EOZ26" s="72"/>
      <c r="EPA26" s="72"/>
      <c r="EPM26" s="72"/>
      <c r="EPN26" s="73"/>
      <c r="EPO26" s="548"/>
      <c r="EPP26" s="72"/>
      <c r="EPQ26" s="72"/>
      <c r="EQC26" s="72"/>
      <c r="EQD26" s="73"/>
      <c r="EQE26" s="548"/>
      <c r="EQF26" s="72"/>
      <c r="EQG26" s="72"/>
      <c r="EQS26" s="72"/>
      <c r="EQT26" s="73"/>
      <c r="EQU26" s="548"/>
      <c r="EQV26" s="72"/>
      <c r="EQW26" s="72"/>
      <c r="ERI26" s="72"/>
      <c r="ERJ26" s="73"/>
      <c r="ERK26" s="548"/>
      <c r="ERL26" s="72"/>
      <c r="ERM26" s="72"/>
      <c r="ERY26" s="72"/>
      <c r="ERZ26" s="73"/>
      <c r="ESA26" s="548"/>
      <c r="ESB26" s="72"/>
      <c r="ESC26" s="72"/>
      <c r="ESO26" s="72"/>
      <c r="ESP26" s="73"/>
      <c r="ESQ26" s="548"/>
      <c r="ESR26" s="72"/>
      <c r="ESS26" s="72"/>
      <c r="ETE26" s="72"/>
      <c r="ETF26" s="73"/>
      <c r="ETG26" s="548"/>
      <c r="ETH26" s="72"/>
      <c r="ETI26" s="72"/>
      <c r="ETU26" s="72"/>
      <c r="ETV26" s="73"/>
      <c r="ETW26" s="548"/>
      <c r="ETX26" s="72"/>
      <c r="ETY26" s="72"/>
      <c r="EUK26" s="72"/>
      <c r="EUL26" s="73"/>
      <c r="EUM26" s="548"/>
      <c r="EUN26" s="72"/>
      <c r="EUO26" s="72"/>
      <c r="EVA26" s="72"/>
      <c r="EVB26" s="73"/>
      <c r="EVC26" s="548"/>
      <c r="EVD26" s="72"/>
      <c r="EVE26" s="72"/>
      <c r="EVQ26" s="72"/>
      <c r="EVR26" s="73"/>
      <c r="EVS26" s="548"/>
      <c r="EVT26" s="72"/>
      <c r="EVU26" s="72"/>
      <c r="EWG26" s="72"/>
      <c r="EWH26" s="73"/>
      <c r="EWI26" s="548"/>
      <c r="EWJ26" s="72"/>
      <c r="EWK26" s="72"/>
      <c r="EWW26" s="72"/>
      <c r="EWX26" s="73"/>
      <c r="EWY26" s="548"/>
      <c r="EWZ26" s="72"/>
      <c r="EXA26" s="72"/>
      <c r="EXM26" s="72"/>
      <c r="EXN26" s="73"/>
      <c r="EXO26" s="548"/>
      <c r="EXP26" s="72"/>
      <c r="EXQ26" s="72"/>
      <c r="EYC26" s="72"/>
      <c r="EYD26" s="73"/>
      <c r="EYE26" s="548"/>
      <c r="EYF26" s="72"/>
      <c r="EYG26" s="72"/>
      <c r="EYS26" s="72"/>
      <c r="EYT26" s="73"/>
      <c r="EYU26" s="548"/>
      <c r="EYV26" s="72"/>
      <c r="EYW26" s="72"/>
      <c r="EZI26" s="72"/>
      <c r="EZJ26" s="73"/>
      <c r="EZK26" s="548"/>
      <c r="EZL26" s="72"/>
      <c r="EZM26" s="72"/>
      <c r="EZY26" s="72"/>
      <c r="EZZ26" s="73"/>
      <c r="FAA26" s="548"/>
      <c r="FAB26" s="72"/>
      <c r="FAC26" s="72"/>
      <c r="FAO26" s="72"/>
      <c r="FAP26" s="73"/>
      <c r="FAQ26" s="548"/>
      <c r="FAR26" s="72"/>
      <c r="FAS26" s="72"/>
      <c r="FBE26" s="72"/>
      <c r="FBF26" s="73"/>
      <c r="FBG26" s="548"/>
      <c r="FBH26" s="72"/>
      <c r="FBI26" s="72"/>
      <c r="FBU26" s="72"/>
      <c r="FBV26" s="73"/>
      <c r="FBW26" s="548"/>
      <c r="FBX26" s="72"/>
      <c r="FBY26" s="72"/>
      <c r="FCK26" s="72"/>
      <c r="FCL26" s="73"/>
      <c r="FCM26" s="548"/>
      <c r="FCN26" s="72"/>
      <c r="FCO26" s="72"/>
      <c r="FDA26" s="72"/>
      <c r="FDB26" s="73"/>
      <c r="FDC26" s="548"/>
      <c r="FDD26" s="72"/>
      <c r="FDE26" s="72"/>
      <c r="FDQ26" s="72"/>
      <c r="FDR26" s="73"/>
      <c r="FDS26" s="548"/>
      <c r="FDT26" s="72"/>
      <c r="FDU26" s="72"/>
      <c r="FEG26" s="72"/>
      <c r="FEH26" s="73"/>
      <c r="FEI26" s="548"/>
      <c r="FEJ26" s="72"/>
      <c r="FEK26" s="72"/>
      <c r="FEW26" s="72"/>
      <c r="FEX26" s="73"/>
      <c r="FEY26" s="548"/>
      <c r="FEZ26" s="72"/>
      <c r="FFA26" s="72"/>
      <c r="FFM26" s="72"/>
      <c r="FFN26" s="73"/>
      <c r="FFO26" s="548"/>
      <c r="FFP26" s="72"/>
      <c r="FFQ26" s="72"/>
      <c r="FGC26" s="72"/>
      <c r="FGD26" s="73"/>
      <c r="FGE26" s="548"/>
      <c r="FGF26" s="72"/>
      <c r="FGG26" s="72"/>
      <c r="FGS26" s="72"/>
      <c r="FGT26" s="73"/>
      <c r="FGU26" s="548"/>
      <c r="FGV26" s="72"/>
      <c r="FGW26" s="72"/>
      <c r="FHI26" s="72"/>
      <c r="FHJ26" s="73"/>
      <c r="FHK26" s="548"/>
      <c r="FHL26" s="72"/>
      <c r="FHM26" s="72"/>
      <c r="FHY26" s="72"/>
      <c r="FHZ26" s="73"/>
      <c r="FIA26" s="548"/>
      <c r="FIB26" s="72"/>
      <c r="FIC26" s="72"/>
      <c r="FIO26" s="72"/>
      <c r="FIP26" s="73"/>
      <c r="FIQ26" s="548"/>
      <c r="FIR26" s="72"/>
      <c r="FIS26" s="72"/>
      <c r="FJE26" s="72"/>
      <c r="FJF26" s="73"/>
      <c r="FJG26" s="548"/>
      <c r="FJH26" s="72"/>
      <c r="FJI26" s="72"/>
      <c r="FJU26" s="72"/>
      <c r="FJV26" s="73"/>
      <c r="FJW26" s="548"/>
      <c r="FJX26" s="72"/>
      <c r="FJY26" s="72"/>
      <c r="FKK26" s="72"/>
      <c r="FKL26" s="73"/>
      <c r="FKM26" s="548"/>
      <c r="FKN26" s="72"/>
      <c r="FKO26" s="72"/>
      <c r="FLA26" s="72"/>
      <c r="FLB26" s="73"/>
      <c r="FLC26" s="548"/>
      <c r="FLD26" s="72"/>
      <c r="FLE26" s="72"/>
      <c r="FLQ26" s="72"/>
      <c r="FLR26" s="73"/>
      <c r="FLS26" s="548"/>
      <c r="FLT26" s="72"/>
      <c r="FLU26" s="72"/>
      <c r="FMG26" s="72"/>
      <c r="FMH26" s="73"/>
      <c r="FMI26" s="548"/>
      <c r="FMJ26" s="72"/>
      <c r="FMK26" s="72"/>
      <c r="FMW26" s="72"/>
      <c r="FMX26" s="73"/>
      <c r="FMY26" s="548"/>
      <c r="FMZ26" s="72"/>
      <c r="FNA26" s="72"/>
      <c r="FNM26" s="72"/>
      <c r="FNN26" s="73"/>
      <c r="FNO26" s="548"/>
      <c r="FNP26" s="72"/>
      <c r="FNQ26" s="72"/>
      <c r="FOC26" s="72"/>
      <c r="FOD26" s="73"/>
      <c r="FOE26" s="548"/>
      <c r="FOF26" s="72"/>
      <c r="FOG26" s="72"/>
      <c r="FOS26" s="72"/>
      <c r="FOT26" s="73"/>
      <c r="FOU26" s="548"/>
      <c r="FOV26" s="72"/>
      <c r="FOW26" s="72"/>
      <c r="FPI26" s="72"/>
      <c r="FPJ26" s="73"/>
      <c r="FPK26" s="548"/>
      <c r="FPL26" s="72"/>
      <c r="FPM26" s="72"/>
      <c r="FPY26" s="72"/>
      <c r="FPZ26" s="73"/>
      <c r="FQA26" s="548"/>
      <c r="FQB26" s="72"/>
      <c r="FQC26" s="72"/>
      <c r="FQO26" s="72"/>
      <c r="FQP26" s="73"/>
      <c r="FQQ26" s="548"/>
      <c r="FQR26" s="72"/>
      <c r="FQS26" s="72"/>
      <c r="FRE26" s="72"/>
      <c r="FRF26" s="73"/>
      <c r="FRG26" s="548"/>
      <c r="FRH26" s="72"/>
      <c r="FRI26" s="72"/>
      <c r="FRU26" s="72"/>
      <c r="FRV26" s="73"/>
      <c r="FRW26" s="548"/>
      <c r="FRX26" s="72"/>
      <c r="FRY26" s="72"/>
      <c r="FSK26" s="72"/>
      <c r="FSL26" s="73"/>
      <c r="FSM26" s="548"/>
      <c r="FSN26" s="72"/>
      <c r="FSO26" s="72"/>
      <c r="FTA26" s="72"/>
      <c r="FTB26" s="73"/>
      <c r="FTC26" s="548"/>
      <c r="FTD26" s="72"/>
      <c r="FTE26" s="72"/>
      <c r="FTQ26" s="72"/>
      <c r="FTR26" s="73"/>
      <c r="FTS26" s="548"/>
      <c r="FTT26" s="72"/>
      <c r="FTU26" s="72"/>
      <c r="FUG26" s="72"/>
      <c r="FUH26" s="73"/>
      <c r="FUI26" s="548"/>
      <c r="FUJ26" s="72"/>
      <c r="FUK26" s="72"/>
      <c r="FUW26" s="72"/>
      <c r="FUX26" s="73"/>
      <c r="FUY26" s="548"/>
      <c r="FUZ26" s="72"/>
      <c r="FVA26" s="72"/>
      <c r="FVM26" s="72"/>
      <c r="FVN26" s="73"/>
      <c r="FVO26" s="548"/>
      <c r="FVP26" s="72"/>
      <c r="FVQ26" s="72"/>
      <c r="FWC26" s="72"/>
      <c r="FWD26" s="73"/>
      <c r="FWE26" s="548"/>
      <c r="FWF26" s="72"/>
      <c r="FWG26" s="72"/>
      <c r="FWS26" s="72"/>
      <c r="FWT26" s="73"/>
      <c r="FWU26" s="548"/>
      <c r="FWV26" s="72"/>
      <c r="FWW26" s="72"/>
      <c r="FXI26" s="72"/>
      <c r="FXJ26" s="73"/>
      <c r="FXK26" s="548"/>
      <c r="FXL26" s="72"/>
      <c r="FXM26" s="72"/>
      <c r="FXY26" s="72"/>
      <c r="FXZ26" s="73"/>
      <c r="FYA26" s="548"/>
      <c r="FYB26" s="72"/>
      <c r="FYC26" s="72"/>
      <c r="FYO26" s="72"/>
      <c r="FYP26" s="73"/>
      <c r="FYQ26" s="548"/>
      <c r="FYR26" s="72"/>
      <c r="FYS26" s="72"/>
      <c r="FZE26" s="72"/>
      <c r="FZF26" s="73"/>
      <c r="FZG26" s="548"/>
      <c r="FZH26" s="72"/>
      <c r="FZI26" s="72"/>
      <c r="FZU26" s="72"/>
      <c r="FZV26" s="73"/>
      <c r="FZW26" s="548"/>
      <c r="FZX26" s="72"/>
      <c r="FZY26" s="72"/>
      <c r="GAK26" s="72"/>
      <c r="GAL26" s="73"/>
      <c r="GAM26" s="548"/>
      <c r="GAN26" s="72"/>
      <c r="GAO26" s="72"/>
      <c r="GBA26" s="72"/>
      <c r="GBB26" s="73"/>
      <c r="GBC26" s="548"/>
      <c r="GBD26" s="72"/>
      <c r="GBE26" s="72"/>
      <c r="GBQ26" s="72"/>
      <c r="GBR26" s="73"/>
      <c r="GBS26" s="548"/>
      <c r="GBT26" s="72"/>
      <c r="GBU26" s="72"/>
      <c r="GCG26" s="72"/>
      <c r="GCH26" s="73"/>
      <c r="GCI26" s="548"/>
      <c r="GCJ26" s="72"/>
      <c r="GCK26" s="72"/>
      <c r="GCW26" s="72"/>
      <c r="GCX26" s="73"/>
      <c r="GCY26" s="548"/>
      <c r="GCZ26" s="72"/>
      <c r="GDA26" s="72"/>
      <c r="GDM26" s="72"/>
      <c r="GDN26" s="73"/>
      <c r="GDO26" s="548"/>
      <c r="GDP26" s="72"/>
      <c r="GDQ26" s="72"/>
      <c r="GEC26" s="72"/>
      <c r="GED26" s="73"/>
      <c r="GEE26" s="548"/>
      <c r="GEF26" s="72"/>
      <c r="GEG26" s="72"/>
      <c r="GES26" s="72"/>
      <c r="GET26" s="73"/>
      <c r="GEU26" s="548"/>
      <c r="GEV26" s="72"/>
      <c r="GEW26" s="72"/>
      <c r="GFI26" s="72"/>
      <c r="GFJ26" s="73"/>
      <c r="GFK26" s="548"/>
      <c r="GFL26" s="72"/>
      <c r="GFM26" s="72"/>
      <c r="GFY26" s="72"/>
      <c r="GFZ26" s="73"/>
      <c r="GGA26" s="548"/>
      <c r="GGB26" s="72"/>
      <c r="GGC26" s="72"/>
      <c r="GGO26" s="72"/>
      <c r="GGP26" s="73"/>
      <c r="GGQ26" s="548"/>
      <c r="GGR26" s="72"/>
      <c r="GGS26" s="72"/>
      <c r="GHE26" s="72"/>
      <c r="GHF26" s="73"/>
      <c r="GHG26" s="548"/>
      <c r="GHH26" s="72"/>
      <c r="GHI26" s="72"/>
      <c r="GHU26" s="72"/>
      <c r="GHV26" s="73"/>
      <c r="GHW26" s="548"/>
      <c r="GHX26" s="72"/>
      <c r="GHY26" s="72"/>
      <c r="GIK26" s="72"/>
      <c r="GIL26" s="73"/>
      <c r="GIM26" s="548"/>
      <c r="GIN26" s="72"/>
      <c r="GIO26" s="72"/>
      <c r="GJA26" s="72"/>
      <c r="GJB26" s="73"/>
      <c r="GJC26" s="548"/>
      <c r="GJD26" s="72"/>
      <c r="GJE26" s="72"/>
      <c r="GJQ26" s="72"/>
      <c r="GJR26" s="73"/>
      <c r="GJS26" s="548"/>
      <c r="GJT26" s="72"/>
      <c r="GJU26" s="72"/>
      <c r="GKG26" s="72"/>
      <c r="GKH26" s="73"/>
      <c r="GKI26" s="548"/>
      <c r="GKJ26" s="72"/>
      <c r="GKK26" s="72"/>
      <c r="GKW26" s="72"/>
      <c r="GKX26" s="73"/>
      <c r="GKY26" s="548"/>
      <c r="GKZ26" s="72"/>
      <c r="GLA26" s="72"/>
      <c r="GLM26" s="72"/>
      <c r="GLN26" s="73"/>
      <c r="GLO26" s="548"/>
      <c r="GLP26" s="72"/>
      <c r="GLQ26" s="72"/>
      <c r="GMC26" s="72"/>
      <c r="GMD26" s="73"/>
      <c r="GME26" s="548"/>
      <c r="GMF26" s="72"/>
      <c r="GMG26" s="72"/>
      <c r="GMS26" s="72"/>
      <c r="GMT26" s="73"/>
      <c r="GMU26" s="548"/>
      <c r="GMV26" s="72"/>
      <c r="GMW26" s="72"/>
      <c r="GNI26" s="72"/>
      <c r="GNJ26" s="73"/>
      <c r="GNK26" s="548"/>
      <c r="GNL26" s="72"/>
      <c r="GNM26" s="72"/>
      <c r="GNY26" s="72"/>
      <c r="GNZ26" s="73"/>
      <c r="GOA26" s="548"/>
      <c r="GOB26" s="72"/>
      <c r="GOC26" s="72"/>
      <c r="GOO26" s="72"/>
      <c r="GOP26" s="73"/>
      <c r="GOQ26" s="548"/>
      <c r="GOR26" s="72"/>
      <c r="GOS26" s="72"/>
      <c r="GPE26" s="72"/>
      <c r="GPF26" s="73"/>
      <c r="GPG26" s="548"/>
      <c r="GPH26" s="72"/>
      <c r="GPI26" s="72"/>
      <c r="GPU26" s="72"/>
      <c r="GPV26" s="73"/>
      <c r="GPW26" s="548"/>
      <c r="GPX26" s="72"/>
      <c r="GPY26" s="72"/>
      <c r="GQK26" s="72"/>
      <c r="GQL26" s="73"/>
      <c r="GQM26" s="548"/>
      <c r="GQN26" s="72"/>
      <c r="GQO26" s="72"/>
      <c r="GRA26" s="72"/>
      <c r="GRB26" s="73"/>
      <c r="GRC26" s="548"/>
      <c r="GRD26" s="72"/>
      <c r="GRE26" s="72"/>
      <c r="GRQ26" s="72"/>
      <c r="GRR26" s="73"/>
      <c r="GRS26" s="548"/>
      <c r="GRT26" s="72"/>
      <c r="GRU26" s="72"/>
      <c r="GSG26" s="72"/>
      <c r="GSH26" s="73"/>
      <c r="GSI26" s="548"/>
      <c r="GSJ26" s="72"/>
      <c r="GSK26" s="72"/>
      <c r="GSW26" s="72"/>
      <c r="GSX26" s="73"/>
      <c r="GSY26" s="548"/>
      <c r="GSZ26" s="72"/>
      <c r="GTA26" s="72"/>
      <c r="GTM26" s="72"/>
      <c r="GTN26" s="73"/>
      <c r="GTO26" s="548"/>
      <c r="GTP26" s="72"/>
      <c r="GTQ26" s="72"/>
      <c r="GUC26" s="72"/>
      <c r="GUD26" s="73"/>
      <c r="GUE26" s="548"/>
      <c r="GUF26" s="72"/>
      <c r="GUG26" s="72"/>
      <c r="GUS26" s="72"/>
      <c r="GUT26" s="73"/>
      <c r="GUU26" s="548"/>
      <c r="GUV26" s="72"/>
      <c r="GUW26" s="72"/>
      <c r="GVI26" s="72"/>
      <c r="GVJ26" s="73"/>
      <c r="GVK26" s="548"/>
      <c r="GVL26" s="72"/>
      <c r="GVM26" s="72"/>
      <c r="GVY26" s="72"/>
      <c r="GVZ26" s="73"/>
      <c r="GWA26" s="548"/>
      <c r="GWB26" s="72"/>
      <c r="GWC26" s="72"/>
      <c r="GWO26" s="72"/>
      <c r="GWP26" s="73"/>
      <c r="GWQ26" s="548"/>
      <c r="GWR26" s="72"/>
      <c r="GWS26" s="72"/>
      <c r="GXE26" s="72"/>
      <c r="GXF26" s="73"/>
      <c r="GXG26" s="548"/>
      <c r="GXH26" s="72"/>
      <c r="GXI26" s="72"/>
      <c r="GXU26" s="72"/>
      <c r="GXV26" s="73"/>
      <c r="GXW26" s="548"/>
      <c r="GXX26" s="72"/>
      <c r="GXY26" s="72"/>
      <c r="GYK26" s="72"/>
      <c r="GYL26" s="73"/>
      <c r="GYM26" s="548"/>
      <c r="GYN26" s="72"/>
      <c r="GYO26" s="72"/>
      <c r="GZA26" s="72"/>
      <c r="GZB26" s="73"/>
      <c r="GZC26" s="548"/>
      <c r="GZD26" s="72"/>
      <c r="GZE26" s="72"/>
      <c r="GZQ26" s="72"/>
      <c r="GZR26" s="73"/>
      <c r="GZS26" s="548"/>
      <c r="GZT26" s="72"/>
      <c r="GZU26" s="72"/>
      <c r="HAG26" s="72"/>
      <c r="HAH26" s="73"/>
      <c r="HAI26" s="548"/>
      <c r="HAJ26" s="72"/>
      <c r="HAK26" s="72"/>
      <c r="HAW26" s="72"/>
      <c r="HAX26" s="73"/>
      <c r="HAY26" s="548"/>
      <c r="HAZ26" s="72"/>
      <c r="HBA26" s="72"/>
      <c r="HBM26" s="72"/>
      <c r="HBN26" s="73"/>
      <c r="HBO26" s="548"/>
      <c r="HBP26" s="72"/>
      <c r="HBQ26" s="72"/>
      <c r="HCC26" s="72"/>
      <c r="HCD26" s="73"/>
      <c r="HCE26" s="548"/>
      <c r="HCF26" s="72"/>
      <c r="HCG26" s="72"/>
      <c r="HCS26" s="72"/>
      <c r="HCT26" s="73"/>
      <c r="HCU26" s="548"/>
      <c r="HCV26" s="72"/>
      <c r="HCW26" s="72"/>
      <c r="HDI26" s="72"/>
      <c r="HDJ26" s="73"/>
      <c r="HDK26" s="548"/>
      <c r="HDL26" s="72"/>
      <c r="HDM26" s="72"/>
      <c r="HDY26" s="72"/>
      <c r="HDZ26" s="73"/>
      <c r="HEA26" s="548"/>
      <c r="HEB26" s="72"/>
      <c r="HEC26" s="72"/>
      <c r="HEO26" s="72"/>
      <c r="HEP26" s="73"/>
      <c r="HEQ26" s="548"/>
      <c r="HER26" s="72"/>
      <c r="HES26" s="72"/>
      <c r="HFE26" s="72"/>
      <c r="HFF26" s="73"/>
      <c r="HFG26" s="548"/>
      <c r="HFH26" s="72"/>
      <c r="HFI26" s="72"/>
      <c r="HFU26" s="72"/>
      <c r="HFV26" s="73"/>
      <c r="HFW26" s="548"/>
      <c r="HFX26" s="72"/>
      <c r="HFY26" s="72"/>
      <c r="HGK26" s="72"/>
      <c r="HGL26" s="73"/>
      <c r="HGM26" s="548"/>
      <c r="HGN26" s="72"/>
      <c r="HGO26" s="72"/>
      <c r="HHA26" s="72"/>
      <c r="HHB26" s="73"/>
      <c r="HHC26" s="548"/>
      <c r="HHD26" s="72"/>
      <c r="HHE26" s="72"/>
      <c r="HHQ26" s="72"/>
      <c r="HHR26" s="73"/>
      <c r="HHS26" s="548"/>
      <c r="HHT26" s="72"/>
      <c r="HHU26" s="72"/>
      <c r="HIG26" s="72"/>
      <c r="HIH26" s="73"/>
      <c r="HII26" s="548"/>
      <c r="HIJ26" s="72"/>
      <c r="HIK26" s="72"/>
      <c r="HIW26" s="72"/>
      <c r="HIX26" s="73"/>
      <c r="HIY26" s="548"/>
      <c r="HIZ26" s="72"/>
      <c r="HJA26" s="72"/>
      <c r="HJM26" s="72"/>
      <c r="HJN26" s="73"/>
      <c r="HJO26" s="548"/>
      <c r="HJP26" s="72"/>
      <c r="HJQ26" s="72"/>
      <c r="HKC26" s="72"/>
      <c r="HKD26" s="73"/>
      <c r="HKE26" s="548"/>
      <c r="HKF26" s="72"/>
      <c r="HKG26" s="72"/>
      <c r="HKS26" s="72"/>
      <c r="HKT26" s="73"/>
      <c r="HKU26" s="548"/>
      <c r="HKV26" s="72"/>
      <c r="HKW26" s="72"/>
      <c r="HLI26" s="72"/>
      <c r="HLJ26" s="73"/>
      <c r="HLK26" s="548"/>
      <c r="HLL26" s="72"/>
      <c r="HLM26" s="72"/>
      <c r="HLY26" s="72"/>
      <c r="HLZ26" s="73"/>
      <c r="HMA26" s="548"/>
      <c r="HMB26" s="72"/>
      <c r="HMC26" s="72"/>
      <c r="HMO26" s="72"/>
      <c r="HMP26" s="73"/>
      <c r="HMQ26" s="548"/>
      <c r="HMR26" s="72"/>
      <c r="HMS26" s="72"/>
      <c r="HNE26" s="72"/>
      <c r="HNF26" s="73"/>
      <c r="HNG26" s="548"/>
      <c r="HNH26" s="72"/>
      <c r="HNI26" s="72"/>
      <c r="HNU26" s="72"/>
      <c r="HNV26" s="73"/>
      <c r="HNW26" s="548"/>
      <c r="HNX26" s="72"/>
      <c r="HNY26" s="72"/>
      <c r="HOK26" s="72"/>
      <c r="HOL26" s="73"/>
      <c r="HOM26" s="548"/>
      <c r="HON26" s="72"/>
      <c r="HOO26" s="72"/>
      <c r="HPA26" s="72"/>
      <c r="HPB26" s="73"/>
      <c r="HPC26" s="548"/>
      <c r="HPD26" s="72"/>
      <c r="HPE26" s="72"/>
      <c r="HPQ26" s="72"/>
      <c r="HPR26" s="73"/>
      <c r="HPS26" s="548"/>
      <c r="HPT26" s="72"/>
      <c r="HPU26" s="72"/>
      <c r="HQG26" s="72"/>
      <c r="HQH26" s="73"/>
      <c r="HQI26" s="548"/>
      <c r="HQJ26" s="72"/>
      <c r="HQK26" s="72"/>
      <c r="HQW26" s="72"/>
      <c r="HQX26" s="73"/>
      <c r="HQY26" s="548"/>
      <c r="HQZ26" s="72"/>
      <c r="HRA26" s="72"/>
      <c r="HRM26" s="72"/>
      <c r="HRN26" s="73"/>
      <c r="HRO26" s="548"/>
      <c r="HRP26" s="72"/>
      <c r="HRQ26" s="72"/>
      <c r="HSC26" s="72"/>
      <c r="HSD26" s="73"/>
      <c r="HSE26" s="548"/>
      <c r="HSF26" s="72"/>
      <c r="HSG26" s="72"/>
      <c r="HSS26" s="72"/>
      <c r="HST26" s="73"/>
      <c r="HSU26" s="548"/>
      <c r="HSV26" s="72"/>
      <c r="HSW26" s="72"/>
      <c r="HTI26" s="72"/>
      <c r="HTJ26" s="73"/>
      <c r="HTK26" s="548"/>
      <c r="HTL26" s="72"/>
      <c r="HTM26" s="72"/>
      <c r="HTY26" s="72"/>
      <c r="HTZ26" s="73"/>
      <c r="HUA26" s="548"/>
      <c r="HUB26" s="72"/>
      <c r="HUC26" s="72"/>
      <c r="HUO26" s="72"/>
      <c r="HUP26" s="73"/>
      <c r="HUQ26" s="548"/>
      <c r="HUR26" s="72"/>
      <c r="HUS26" s="72"/>
      <c r="HVE26" s="72"/>
      <c r="HVF26" s="73"/>
      <c r="HVG26" s="548"/>
      <c r="HVH26" s="72"/>
      <c r="HVI26" s="72"/>
      <c r="HVU26" s="72"/>
      <c r="HVV26" s="73"/>
      <c r="HVW26" s="548"/>
      <c r="HVX26" s="72"/>
      <c r="HVY26" s="72"/>
      <c r="HWK26" s="72"/>
      <c r="HWL26" s="73"/>
      <c r="HWM26" s="548"/>
      <c r="HWN26" s="72"/>
      <c r="HWO26" s="72"/>
      <c r="HXA26" s="72"/>
      <c r="HXB26" s="73"/>
      <c r="HXC26" s="548"/>
      <c r="HXD26" s="72"/>
      <c r="HXE26" s="72"/>
      <c r="HXQ26" s="72"/>
      <c r="HXR26" s="73"/>
      <c r="HXS26" s="548"/>
      <c r="HXT26" s="72"/>
      <c r="HXU26" s="72"/>
      <c r="HYG26" s="72"/>
      <c r="HYH26" s="73"/>
      <c r="HYI26" s="548"/>
      <c r="HYJ26" s="72"/>
      <c r="HYK26" s="72"/>
      <c r="HYW26" s="72"/>
      <c r="HYX26" s="73"/>
      <c r="HYY26" s="548"/>
      <c r="HYZ26" s="72"/>
      <c r="HZA26" s="72"/>
      <c r="HZM26" s="72"/>
      <c r="HZN26" s="73"/>
      <c r="HZO26" s="548"/>
      <c r="HZP26" s="72"/>
      <c r="HZQ26" s="72"/>
      <c r="IAC26" s="72"/>
      <c r="IAD26" s="73"/>
      <c r="IAE26" s="548"/>
      <c r="IAF26" s="72"/>
      <c r="IAG26" s="72"/>
      <c r="IAS26" s="72"/>
      <c r="IAT26" s="73"/>
      <c r="IAU26" s="548"/>
      <c r="IAV26" s="72"/>
      <c r="IAW26" s="72"/>
      <c r="IBI26" s="72"/>
      <c r="IBJ26" s="73"/>
      <c r="IBK26" s="548"/>
      <c r="IBL26" s="72"/>
      <c r="IBM26" s="72"/>
      <c r="IBY26" s="72"/>
      <c r="IBZ26" s="73"/>
      <c r="ICA26" s="548"/>
      <c r="ICB26" s="72"/>
      <c r="ICC26" s="72"/>
      <c r="ICO26" s="72"/>
      <c r="ICP26" s="73"/>
      <c r="ICQ26" s="548"/>
      <c r="ICR26" s="72"/>
      <c r="ICS26" s="72"/>
      <c r="IDE26" s="72"/>
      <c r="IDF26" s="73"/>
      <c r="IDG26" s="548"/>
      <c r="IDH26" s="72"/>
      <c r="IDI26" s="72"/>
      <c r="IDU26" s="72"/>
      <c r="IDV26" s="73"/>
      <c r="IDW26" s="548"/>
      <c r="IDX26" s="72"/>
      <c r="IDY26" s="72"/>
      <c r="IEK26" s="72"/>
      <c r="IEL26" s="73"/>
      <c r="IEM26" s="548"/>
      <c r="IEN26" s="72"/>
      <c r="IEO26" s="72"/>
      <c r="IFA26" s="72"/>
      <c r="IFB26" s="73"/>
      <c r="IFC26" s="548"/>
      <c r="IFD26" s="72"/>
      <c r="IFE26" s="72"/>
      <c r="IFQ26" s="72"/>
      <c r="IFR26" s="73"/>
      <c r="IFS26" s="548"/>
      <c r="IFT26" s="72"/>
      <c r="IFU26" s="72"/>
      <c r="IGG26" s="72"/>
      <c r="IGH26" s="73"/>
      <c r="IGI26" s="548"/>
      <c r="IGJ26" s="72"/>
      <c r="IGK26" s="72"/>
      <c r="IGW26" s="72"/>
      <c r="IGX26" s="73"/>
      <c r="IGY26" s="548"/>
      <c r="IGZ26" s="72"/>
      <c r="IHA26" s="72"/>
      <c r="IHM26" s="72"/>
      <c r="IHN26" s="73"/>
      <c r="IHO26" s="548"/>
      <c r="IHP26" s="72"/>
      <c r="IHQ26" s="72"/>
      <c r="IIC26" s="72"/>
      <c r="IID26" s="73"/>
      <c r="IIE26" s="548"/>
      <c r="IIF26" s="72"/>
      <c r="IIG26" s="72"/>
      <c r="IIS26" s="72"/>
      <c r="IIT26" s="73"/>
      <c r="IIU26" s="548"/>
      <c r="IIV26" s="72"/>
      <c r="IIW26" s="72"/>
      <c r="IJI26" s="72"/>
      <c r="IJJ26" s="73"/>
      <c r="IJK26" s="548"/>
      <c r="IJL26" s="72"/>
      <c r="IJM26" s="72"/>
      <c r="IJY26" s="72"/>
      <c r="IJZ26" s="73"/>
      <c r="IKA26" s="548"/>
      <c r="IKB26" s="72"/>
      <c r="IKC26" s="72"/>
      <c r="IKO26" s="72"/>
      <c r="IKP26" s="73"/>
      <c r="IKQ26" s="548"/>
      <c r="IKR26" s="72"/>
      <c r="IKS26" s="72"/>
      <c r="ILE26" s="72"/>
      <c r="ILF26" s="73"/>
      <c r="ILG26" s="548"/>
      <c r="ILH26" s="72"/>
      <c r="ILI26" s="72"/>
      <c r="ILU26" s="72"/>
      <c r="ILV26" s="73"/>
      <c r="ILW26" s="548"/>
      <c r="ILX26" s="72"/>
      <c r="ILY26" s="72"/>
      <c r="IMK26" s="72"/>
      <c r="IML26" s="73"/>
      <c r="IMM26" s="548"/>
      <c r="IMN26" s="72"/>
      <c r="IMO26" s="72"/>
      <c r="INA26" s="72"/>
      <c r="INB26" s="73"/>
      <c r="INC26" s="548"/>
      <c r="IND26" s="72"/>
      <c r="INE26" s="72"/>
      <c r="INQ26" s="72"/>
      <c r="INR26" s="73"/>
      <c r="INS26" s="548"/>
      <c r="INT26" s="72"/>
      <c r="INU26" s="72"/>
      <c r="IOG26" s="72"/>
      <c r="IOH26" s="73"/>
      <c r="IOI26" s="548"/>
      <c r="IOJ26" s="72"/>
      <c r="IOK26" s="72"/>
      <c r="IOW26" s="72"/>
      <c r="IOX26" s="73"/>
      <c r="IOY26" s="548"/>
      <c r="IOZ26" s="72"/>
      <c r="IPA26" s="72"/>
      <c r="IPM26" s="72"/>
      <c r="IPN26" s="73"/>
      <c r="IPO26" s="548"/>
      <c r="IPP26" s="72"/>
      <c r="IPQ26" s="72"/>
      <c r="IQC26" s="72"/>
      <c r="IQD26" s="73"/>
      <c r="IQE26" s="548"/>
      <c r="IQF26" s="72"/>
      <c r="IQG26" s="72"/>
      <c r="IQS26" s="72"/>
      <c r="IQT26" s="73"/>
      <c r="IQU26" s="548"/>
      <c r="IQV26" s="72"/>
      <c r="IQW26" s="72"/>
      <c r="IRI26" s="72"/>
      <c r="IRJ26" s="73"/>
      <c r="IRK26" s="548"/>
      <c r="IRL26" s="72"/>
      <c r="IRM26" s="72"/>
      <c r="IRY26" s="72"/>
      <c r="IRZ26" s="73"/>
      <c r="ISA26" s="548"/>
      <c r="ISB26" s="72"/>
      <c r="ISC26" s="72"/>
      <c r="ISO26" s="72"/>
      <c r="ISP26" s="73"/>
      <c r="ISQ26" s="548"/>
      <c r="ISR26" s="72"/>
      <c r="ISS26" s="72"/>
      <c r="ITE26" s="72"/>
      <c r="ITF26" s="73"/>
      <c r="ITG26" s="548"/>
      <c r="ITH26" s="72"/>
      <c r="ITI26" s="72"/>
      <c r="ITU26" s="72"/>
      <c r="ITV26" s="73"/>
      <c r="ITW26" s="548"/>
      <c r="ITX26" s="72"/>
      <c r="ITY26" s="72"/>
      <c r="IUK26" s="72"/>
      <c r="IUL26" s="73"/>
      <c r="IUM26" s="548"/>
      <c r="IUN26" s="72"/>
      <c r="IUO26" s="72"/>
      <c r="IVA26" s="72"/>
      <c r="IVB26" s="73"/>
      <c r="IVC26" s="548"/>
      <c r="IVD26" s="72"/>
      <c r="IVE26" s="72"/>
      <c r="IVQ26" s="72"/>
      <c r="IVR26" s="73"/>
      <c r="IVS26" s="548"/>
      <c r="IVT26" s="72"/>
      <c r="IVU26" s="72"/>
      <c r="IWG26" s="72"/>
      <c r="IWH26" s="73"/>
      <c r="IWI26" s="548"/>
      <c r="IWJ26" s="72"/>
      <c r="IWK26" s="72"/>
      <c r="IWW26" s="72"/>
      <c r="IWX26" s="73"/>
      <c r="IWY26" s="548"/>
      <c r="IWZ26" s="72"/>
      <c r="IXA26" s="72"/>
      <c r="IXM26" s="72"/>
      <c r="IXN26" s="73"/>
      <c r="IXO26" s="548"/>
      <c r="IXP26" s="72"/>
      <c r="IXQ26" s="72"/>
      <c r="IYC26" s="72"/>
      <c r="IYD26" s="73"/>
      <c r="IYE26" s="548"/>
      <c r="IYF26" s="72"/>
      <c r="IYG26" s="72"/>
      <c r="IYS26" s="72"/>
      <c r="IYT26" s="73"/>
      <c r="IYU26" s="548"/>
      <c r="IYV26" s="72"/>
      <c r="IYW26" s="72"/>
      <c r="IZI26" s="72"/>
      <c r="IZJ26" s="73"/>
      <c r="IZK26" s="548"/>
      <c r="IZL26" s="72"/>
      <c r="IZM26" s="72"/>
      <c r="IZY26" s="72"/>
      <c r="IZZ26" s="73"/>
      <c r="JAA26" s="548"/>
      <c r="JAB26" s="72"/>
      <c r="JAC26" s="72"/>
      <c r="JAO26" s="72"/>
      <c r="JAP26" s="73"/>
      <c r="JAQ26" s="548"/>
      <c r="JAR26" s="72"/>
      <c r="JAS26" s="72"/>
      <c r="JBE26" s="72"/>
      <c r="JBF26" s="73"/>
      <c r="JBG26" s="548"/>
      <c r="JBH26" s="72"/>
      <c r="JBI26" s="72"/>
      <c r="JBU26" s="72"/>
      <c r="JBV26" s="73"/>
      <c r="JBW26" s="548"/>
      <c r="JBX26" s="72"/>
      <c r="JBY26" s="72"/>
      <c r="JCK26" s="72"/>
      <c r="JCL26" s="73"/>
      <c r="JCM26" s="548"/>
      <c r="JCN26" s="72"/>
      <c r="JCO26" s="72"/>
      <c r="JDA26" s="72"/>
      <c r="JDB26" s="73"/>
      <c r="JDC26" s="548"/>
      <c r="JDD26" s="72"/>
      <c r="JDE26" s="72"/>
      <c r="JDQ26" s="72"/>
      <c r="JDR26" s="73"/>
      <c r="JDS26" s="548"/>
      <c r="JDT26" s="72"/>
      <c r="JDU26" s="72"/>
      <c r="JEG26" s="72"/>
      <c r="JEH26" s="73"/>
      <c r="JEI26" s="548"/>
      <c r="JEJ26" s="72"/>
      <c r="JEK26" s="72"/>
      <c r="JEW26" s="72"/>
      <c r="JEX26" s="73"/>
      <c r="JEY26" s="548"/>
      <c r="JEZ26" s="72"/>
      <c r="JFA26" s="72"/>
      <c r="JFM26" s="72"/>
      <c r="JFN26" s="73"/>
      <c r="JFO26" s="548"/>
      <c r="JFP26" s="72"/>
      <c r="JFQ26" s="72"/>
      <c r="JGC26" s="72"/>
      <c r="JGD26" s="73"/>
      <c r="JGE26" s="548"/>
      <c r="JGF26" s="72"/>
      <c r="JGG26" s="72"/>
      <c r="JGS26" s="72"/>
      <c r="JGT26" s="73"/>
      <c r="JGU26" s="548"/>
      <c r="JGV26" s="72"/>
      <c r="JGW26" s="72"/>
      <c r="JHI26" s="72"/>
      <c r="JHJ26" s="73"/>
      <c r="JHK26" s="548"/>
      <c r="JHL26" s="72"/>
      <c r="JHM26" s="72"/>
      <c r="JHY26" s="72"/>
      <c r="JHZ26" s="73"/>
      <c r="JIA26" s="548"/>
      <c r="JIB26" s="72"/>
      <c r="JIC26" s="72"/>
      <c r="JIO26" s="72"/>
      <c r="JIP26" s="73"/>
      <c r="JIQ26" s="548"/>
      <c r="JIR26" s="72"/>
      <c r="JIS26" s="72"/>
      <c r="JJE26" s="72"/>
      <c r="JJF26" s="73"/>
      <c r="JJG26" s="548"/>
      <c r="JJH26" s="72"/>
      <c r="JJI26" s="72"/>
      <c r="JJU26" s="72"/>
      <c r="JJV26" s="73"/>
      <c r="JJW26" s="548"/>
      <c r="JJX26" s="72"/>
      <c r="JJY26" s="72"/>
      <c r="JKK26" s="72"/>
      <c r="JKL26" s="73"/>
      <c r="JKM26" s="548"/>
      <c r="JKN26" s="72"/>
      <c r="JKO26" s="72"/>
      <c r="JLA26" s="72"/>
      <c r="JLB26" s="73"/>
      <c r="JLC26" s="548"/>
      <c r="JLD26" s="72"/>
      <c r="JLE26" s="72"/>
      <c r="JLQ26" s="72"/>
      <c r="JLR26" s="73"/>
      <c r="JLS26" s="548"/>
      <c r="JLT26" s="72"/>
      <c r="JLU26" s="72"/>
      <c r="JMG26" s="72"/>
      <c r="JMH26" s="73"/>
      <c r="JMI26" s="548"/>
      <c r="JMJ26" s="72"/>
      <c r="JMK26" s="72"/>
      <c r="JMW26" s="72"/>
      <c r="JMX26" s="73"/>
      <c r="JMY26" s="548"/>
      <c r="JMZ26" s="72"/>
      <c r="JNA26" s="72"/>
      <c r="JNM26" s="72"/>
      <c r="JNN26" s="73"/>
      <c r="JNO26" s="548"/>
      <c r="JNP26" s="72"/>
      <c r="JNQ26" s="72"/>
      <c r="JOC26" s="72"/>
      <c r="JOD26" s="73"/>
      <c r="JOE26" s="548"/>
      <c r="JOF26" s="72"/>
      <c r="JOG26" s="72"/>
      <c r="JOS26" s="72"/>
      <c r="JOT26" s="73"/>
      <c r="JOU26" s="548"/>
      <c r="JOV26" s="72"/>
      <c r="JOW26" s="72"/>
      <c r="JPI26" s="72"/>
      <c r="JPJ26" s="73"/>
      <c r="JPK26" s="548"/>
      <c r="JPL26" s="72"/>
      <c r="JPM26" s="72"/>
      <c r="JPY26" s="72"/>
      <c r="JPZ26" s="73"/>
      <c r="JQA26" s="548"/>
      <c r="JQB26" s="72"/>
      <c r="JQC26" s="72"/>
      <c r="JQO26" s="72"/>
      <c r="JQP26" s="73"/>
      <c r="JQQ26" s="548"/>
      <c r="JQR26" s="72"/>
      <c r="JQS26" s="72"/>
      <c r="JRE26" s="72"/>
      <c r="JRF26" s="73"/>
      <c r="JRG26" s="548"/>
      <c r="JRH26" s="72"/>
      <c r="JRI26" s="72"/>
      <c r="JRU26" s="72"/>
      <c r="JRV26" s="73"/>
      <c r="JRW26" s="548"/>
      <c r="JRX26" s="72"/>
      <c r="JRY26" s="72"/>
      <c r="JSK26" s="72"/>
      <c r="JSL26" s="73"/>
      <c r="JSM26" s="548"/>
      <c r="JSN26" s="72"/>
      <c r="JSO26" s="72"/>
      <c r="JTA26" s="72"/>
      <c r="JTB26" s="73"/>
      <c r="JTC26" s="548"/>
      <c r="JTD26" s="72"/>
      <c r="JTE26" s="72"/>
      <c r="JTQ26" s="72"/>
      <c r="JTR26" s="73"/>
      <c r="JTS26" s="548"/>
      <c r="JTT26" s="72"/>
      <c r="JTU26" s="72"/>
      <c r="JUG26" s="72"/>
      <c r="JUH26" s="73"/>
      <c r="JUI26" s="548"/>
      <c r="JUJ26" s="72"/>
      <c r="JUK26" s="72"/>
      <c r="JUW26" s="72"/>
      <c r="JUX26" s="73"/>
      <c r="JUY26" s="548"/>
      <c r="JUZ26" s="72"/>
      <c r="JVA26" s="72"/>
      <c r="JVM26" s="72"/>
      <c r="JVN26" s="73"/>
      <c r="JVO26" s="548"/>
      <c r="JVP26" s="72"/>
      <c r="JVQ26" s="72"/>
      <c r="JWC26" s="72"/>
      <c r="JWD26" s="73"/>
      <c r="JWE26" s="548"/>
      <c r="JWF26" s="72"/>
      <c r="JWG26" s="72"/>
      <c r="JWS26" s="72"/>
      <c r="JWT26" s="73"/>
      <c r="JWU26" s="548"/>
      <c r="JWV26" s="72"/>
      <c r="JWW26" s="72"/>
      <c r="JXI26" s="72"/>
      <c r="JXJ26" s="73"/>
      <c r="JXK26" s="548"/>
      <c r="JXL26" s="72"/>
      <c r="JXM26" s="72"/>
      <c r="JXY26" s="72"/>
      <c r="JXZ26" s="73"/>
      <c r="JYA26" s="548"/>
      <c r="JYB26" s="72"/>
      <c r="JYC26" s="72"/>
      <c r="JYO26" s="72"/>
      <c r="JYP26" s="73"/>
      <c r="JYQ26" s="548"/>
      <c r="JYR26" s="72"/>
      <c r="JYS26" s="72"/>
      <c r="JZE26" s="72"/>
      <c r="JZF26" s="73"/>
      <c r="JZG26" s="548"/>
      <c r="JZH26" s="72"/>
      <c r="JZI26" s="72"/>
      <c r="JZU26" s="72"/>
      <c r="JZV26" s="73"/>
      <c r="JZW26" s="548"/>
      <c r="JZX26" s="72"/>
      <c r="JZY26" s="72"/>
      <c r="KAK26" s="72"/>
      <c r="KAL26" s="73"/>
      <c r="KAM26" s="548"/>
      <c r="KAN26" s="72"/>
      <c r="KAO26" s="72"/>
      <c r="KBA26" s="72"/>
      <c r="KBB26" s="73"/>
      <c r="KBC26" s="548"/>
      <c r="KBD26" s="72"/>
      <c r="KBE26" s="72"/>
      <c r="KBQ26" s="72"/>
      <c r="KBR26" s="73"/>
      <c r="KBS26" s="548"/>
      <c r="KBT26" s="72"/>
      <c r="KBU26" s="72"/>
      <c r="KCG26" s="72"/>
      <c r="KCH26" s="73"/>
      <c r="KCI26" s="548"/>
      <c r="KCJ26" s="72"/>
      <c r="KCK26" s="72"/>
      <c r="KCW26" s="72"/>
      <c r="KCX26" s="73"/>
      <c r="KCY26" s="548"/>
      <c r="KCZ26" s="72"/>
      <c r="KDA26" s="72"/>
      <c r="KDM26" s="72"/>
      <c r="KDN26" s="73"/>
      <c r="KDO26" s="548"/>
      <c r="KDP26" s="72"/>
      <c r="KDQ26" s="72"/>
      <c r="KEC26" s="72"/>
      <c r="KED26" s="73"/>
      <c r="KEE26" s="548"/>
      <c r="KEF26" s="72"/>
      <c r="KEG26" s="72"/>
      <c r="KES26" s="72"/>
      <c r="KET26" s="73"/>
      <c r="KEU26" s="548"/>
      <c r="KEV26" s="72"/>
      <c r="KEW26" s="72"/>
      <c r="KFI26" s="72"/>
      <c r="KFJ26" s="73"/>
      <c r="KFK26" s="548"/>
      <c r="KFL26" s="72"/>
      <c r="KFM26" s="72"/>
      <c r="KFY26" s="72"/>
      <c r="KFZ26" s="73"/>
      <c r="KGA26" s="548"/>
      <c r="KGB26" s="72"/>
      <c r="KGC26" s="72"/>
      <c r="KGO26" s="72"/>
      <c r="KGP26" s="73"/>
      <c r="KGQ26" s="548"/>
      <c r="KGR26" s="72"/>
      <c r="KGS26" s="72"/>
      <c r="KHE26" s="72"/>
      <c r="KHF26" s="73"/>
      <c r="KHG26" s="548"/>
      <c r="KHH26" s="72"/>
      <c r="KHI26" s="72"/>
      <c r="KHU26" s="72"/>
      <c r="KHV26" s="73"/>
      <c r="KHW26" s="548"/>
      <c r="KHX26" s="72"/>
      <c r="KHY26" s="72"/>
      <c r="KIK26" s="72"/>
      <c r="KIL26" s="73"/>
      <c r="KIM26" s="548"/>
      <c r="KIN26" s="72"/>
      <c r="KIO26" s="72"/>
      <c r="KJA26" s="72"/>
      <c r="KJB26" s="73"/>
      <c r="KJC26" s="548"/>
      <c r="KJD26" s="72"/>
      <c r="KJE26" s="72"/>
      <c r="KJQ26" s="72"/>
      <c r="KJR26" s="73"/>
      <c r="KJS26" s="548"/>
      <c r="KJT26" s="72"/>
      <c r="KJU26" s="72"/>
      <c r="KKG26" s="72"/>
      <c r="KKH26" s="73"/>
      <c r="KKI26" s="548"/>
      <c r="KKJ26" s="72"/>
      <c r="KKK26" s="72"/>
      <c r="KKW26" s="72"/>
      <c r="KKX26" s="73"/>
      <c r="KKY26" s="548"/>
      <c r="KKZ26" s="72"/>
      <c r="KLA26" s="72"/>
      <c r="KLM26" s="72"/>
      <c r="KLN26" s="73"/>
      <c r="KLO26" s="548"/>
      <c r="KLP26" s="72"/>
      <c r="KLQ26" s="72"/>
      <c r="KMC26" s="72"/>
      <c r="KMD26" s="73"/>
      <c r="KME26" s="548"/>
      <c r="KMF26" s="72"/>
      <c r="KMG26" s="72"/>
      <c r="KMS26" s="72"/>
      <c r="KMT26" s="73"/>
      <c r="KMU26" s="548"/>
      <c r="KMV26" s="72"/>
      <c r="KMW26" s="72"/>
      <c r="KNI26" s="72"/>
      <c r="KNJ26" s="73"/>
      <c r="KNK26" s="548"/>
      <c r="KNL26" s="72"/>
      <c r="KNM26" s="72"/>
      <c r="KNY26" s="72"/>
      <c r="KNZ26" s="73"/>
      <c r="KOA26" s="548"/>
      <c r="KOB26" s="72"/>
      <c r="KOC26" s="72"/>
      <c r="KOO26" s="72"/>
      <c r="KOP26" s="73"/>
      <c r="KOQ26" s="548"/>
      <c r="KOR26" s="72"/>
      <c r="KOS26" s="72"/>
      <c r="KPE26" s="72"/>
      <c r="KPF26" s="73"/>
      <c r="KPG26" s="548"/>
      <c r="KPH26" s="72"/>
      <c r="KPI26" s="72"/>
      <c r="KPU26" s="72"/>
      <c r="KPV26" s="73"/>
      <c r="KPW26" s="548"/>
      <c r="KPX26" s="72"/>
      <c r="KPY26" s="72"/>
      <c r="KQK26" s="72"/>
      <c r="KQL26" s="73"/>
      <c r="KQM26" s="548"/>
      <c r="KQN26" s="72"/>
      <c r="KQO26" s="72"/>
      <c r="KRA26" s="72"/>
      <c r="KRB26" s="73"/>
      <c r="KRC26" s="548"/>
      <c r="KRD26" s="72"/>
      <c r="KRE26" s="72"/>
      <c r="KRQ26" s="72"/>
      <c r="KRR26" s="73"/>
      <c r="KRS26" s="548"/>
      <c r="KRT26" s="72"/>
      <c r="KRU26" s="72"/>
      <c r="KSG26" s="72"/>
      <c r="KSH26" s="73"/>
      <c r="KSI26" s="548"/>
      <c r="KSJ26" s="72"/>
      <c r="KSK26" s="72"/>
      <c r="KSW26" s="72"/>
      <c r="KSX26" s="73"/>
      <c r="KSY26" s="548"/>
      <c r="KSZ26" s="72"/>
      <c r="KTA26" s="72"/>
      <c r="KTM26" s="72"/>
      <c r="KTN26" s="73"/>
      <c r="KTO26" s="548"/>
      <c r="KTP26" s="72"/>
      <c r="KTQ26" s="72"/>
      <c r="KUC26" s="72"/>
      <c r="KUD26" s="73"/>
      <c r="KUE26" s="548"/>
      <c r="KUF26" s="72"/>
      <c r="KUG26" s="72"/>
      <c r="KUS26" s="72"/>
      <c r="KUT26" s="73"/>
      <c r="KUU26" s="548"/>
      <c r="KUV26" s="72"/>
      <c r="KUW26" s="72"/>
      <c r="KVI26" s="72"/>
      <c r="KVJ26" s="73"/>
      <c r="KVK26" s="548"/>
      <c r="KVL26" s="72"/>
      <c r="KVM26" s="72"/>
      <c r="KVY26" s="72"/>
      <c r="KVZ26" s="73"/>
      <c r="KWA26" s="548"/>
      <c r="KWB26" s="72"/>
      <c r="KWC26" s="72"/>
      <c r="KWO26" s="72"/>
      <c r="KWP26" s="73"/>
      <c r="KWQ26" s="548"/>
      <c r="KWR26" s="72"/>
      <c r="KWS26" s="72"/>
      <c r="KXE26" s="72"/>
      <c r="KXF26" s="73"/>
      <c r="KXG26" s="548"/>
      <c r="KXH26" s="72"/>
      <c r="KXI26" s="72"/>
      <c r="KXU26" s="72"/>
      <c r="KXV26" s="73"/>
      <c r="KXW26" s="548"/>
      <c r="KXX26" s="72"/>
      <c r="KXY26" s="72"/>
      <c r="KYK26" s="72"/>
      <c r="KYL26" s="73"/>
      <c r="KYM26" s="548"/>
      <c r="KYN26" s="72"/>
      <c r="KYO26" s="72"/>
      <c r="KZA26" s="72"/>
      <c r="KZB26" s="73"/>
      <c r="KZC26" s="548"/>
      <c r="KZD26" s="72"/>
      <c r="KZE26" s="72"/>
      <c r="KZQ26" s="72"/>
      <c r="KZR26" s="73"/>
      <c r="KZS26" s="548"/>
      <c r="KZT26" s="72"/>
      <c r="KZU26" s="72"/>
      <c r="LAG26" s="72"/>
      <c r="LAH26" s="73"/>
      <c r="LAI26" s="548"/>
      <c r="LAJ26" s="72"/>
      <c r="LAK26" s="72"/>
      <c r="LAW26" s="72"/>
      <c r="LAX26" s="73"/>
      <c r="LAY26" s="548"/>
      <c r="LAZ26" s="72"/>
      <c r="LBA26" s="72"/>
      <c r="LBM26" s="72"/>
      <c r="LBN26" s="73"/>
      <c r="LBO26" s="548"/>
      <c r="LBP26" s="72"/>
      <c r="LBQ26" s="72"/>
      <c r="LCC26" s="72"/>
      <c r="LCD26" s="73"/>
      <c r="LCE26" s="548"/>
      <c r="LCF26" s="72"/>
      <c r="LCG26" s="72"/>
      <c r="LCS26" s="72"/>
      <c r="LCT26" s="73"/>
      <c r="LCU26" s="548"/>
      <c r="LCV26" s="72"/>
      <c r="LCW26" s="72"/>
      <c r="LDI26" s="72"/>
      <c r="LDJ26" s="73"/>
      <c r="LDK26" s="548"/>
      <c r="LDL26" s="72"/>
      <c r="LDM26" s="72"/>
      <c r="LDY26" s="72"/>
      <c r="LDZ26" s="73"/>
      <c r="LEA26" s="548"/>
      <c r="LEB26" s="72"/>
      <c r="LEC26" s="72"/>
      <c r="LEO26" s="72"/>
      <c r="LEP26" s="73"/>
      <c r="LEQ26" s="548"/>
      <c r="LER26" s="72"/>
      <c r="LES26" s="72"/>
      <c r="LFE26" s="72"/>
      <c r="LFF26" s="73"/>
      <c r="LFG26" s="548"/>
      <c r="LFH26" s="72"/>
      <c r="LFI26" s="72"/>
      <c r="LFU26" s="72"/>
      <c r="LFV26" s="73"/>
      <c r="LFW26" s="548"/>
      <c r="LFX26" s="72"/>
      <c r="LFY26" s="72"/>
      <c r="LGK26" s="72"/>
      <c r="LGL26" s="73"/>
      <c r="LGM26" s="548"/>
      <c r="LGN26" s="72"/>
      <c r="LGO26" s="72"/>
      <c r="LHA26" s="72"/>
      <c r="LHB26" s="73"/>
      <c r="LHC26" s="548"/>
      <c r="LHD26" s="72"/>
      <c r="LHE26" s="72"/>
      <c r="LHQ26" s="72"/>
      <c r="LHR26" s="73"/>
      <c r="LHS26" s="548"/>
      <c r="LHT26" s="72"/>
      <c r="LHU26" s="72"/>
      <c r="LIG26" s="72"/>
      <c r="LIH26" s="73"/>
      <c r="LII26" s="548"/>
      <c r="LIJ26" s="72"/>
      <c r="LIK26" s="72"/>
      <c r="LIW26" s="72"/>
      <c r="LIX26" s="73"/>
      <c r="LIY26" s="548"/>
      <c r="LIZ26" s="72"/>
      <c r="LJA26" s="72"/>
      <c r="LJM26" s="72"/>
      <c r="LJN26" s="73"/>
      <c r="LJO26" s="548"/>
      <c r="LJP26" s="72"/>
      <c r="LJQ26" s="72"/>
      <c r="LKC26" s="72"/>
      <c r="LKD26" s="73"/>
      <c r="LKE26" s="548"/>
      <c r="LKF26" s="72"/>
      <c r="LKG26" s="72"/>
      <c r="LKS26" s="72"/>
      <c r="LKT26" s="73"/>
      <c r="LKU26" s="548"/>
      <c r="LKV26" s="72"/>
      <c r="LKW26" s="72"/>
      <c r="LLI26" s="72"/>
      <c r="LLJ26" s="73"/>
      <c r="LLK26" s="548"/>
      <c r="LLL26" s="72"/>
      <c r="LLM26" s="72"/>
      <c r="LLY26" s="72"/>
      <c r="LLZ26" s="73"/>
      <c r="LMA26" s="548"/>
      <c r="LMB26" s="72"/>
      <c r="LMC26" s="72"/>
      <c r="LMO26" s="72"/>
      <c r="LMP26" s="73"/>
      <c r="LMQ26" s="548"/>
      <c r="LMR26" s="72"/>
      <c r="LMS26" s="72"/>
      <c r="LNE26" s="72"/>
      <c r="LNF26" s="73"/>
      <c r="LNG26" s="548"/>
      <c r="LNH26" s="72"/>
      <c r="LNI26" s="72"/>
      <c r="LNU26" s="72"/>
      <c r="LNV26" s="73"/>
      <c r="LNW26" s="548"/>
      <c r="LNX26" s="72"/>
      <c r="LNY26" s="72"/>
      <c r="LOK26" s="72"/>
      <c r="LOL26" s="73"/>
      <c r="LOM26" s="548"/>
      <c r="LON26" s="72"/>
      <c r="LOO26" s="72"/>
      <c r="LPA26" s="72"/>
      <c r="LPB26" s="73"/>
      <c r="LPC26" s="548"/>
      <c r="LPD26" s="72"/>
      <c r="LPE26" s="72"/>
      <c r="LPQ26" s="72"/>
      <c r="LPR26" s="73"/>
      <c r="LPS26" s="548"/>
      <c r="LPT26" s="72"/>
      <c r="LPU26" s="72"/>
      <c r="LQG26" s="72"/>
      <c r="LQH26" s="73"/>
      <c r="LQI26" s="548"/>
      <c r="LQJ26" s="72"/>
      <c r="LQK26" s="72"/>
      <c r="LQW26" s="72"/>
      <c r="LQX26" s="73"/>
      <c r="LQY26" s="548"/>
      <c r="LQZ26" s="72"/>
      <c r="LRA26" s="72"/>
      <c r="LRM26" s="72"/>
      <c r="LRN26" s="73"/>
      <c r="LRO26" s="548"/>
      <c r="LRP26" s="72"/>
      <c r="LRQ26" s="72"/>
      <c r="LSC26" s="72"/>
      <c r="LSD26" s="73"/>
      <c r="LSE26" s="548"/>
      <c r="LSF26" s="72"/>
      <c r="LSG26" s="72"/>
      <c r="LSS26" s="72"/>
      <c r="LST26" s="73"/>
      <c r="LSU26" s="548"/>
      <c r="LSV26" s="72"/>
      <c r="LSW26" s="72"/>
      <c r="LTI26" s="72"/>
      <c r="LTJ26" s="73"/>
      <c r="LTK26" s="548"/>
      <c r="LTL26" s="72"/>
      <c r="LTM26" s="72"/>
      <c r="LTY26" s="72"/>
      <c r="LTZ26" s="73"/>
      <c r="LUA26" s="548"/>
      <c r="LUB26" s="72"/>
      <c r="LUC26" s="72"/>
      <c r="LUO26" s="72"/>
      <c r="LUP26" s="73"/>
      <c r="LUQ26" s="548"/>
      <c r="LUR26" s="72"/>
      <c r="LUS26" s="72"/>
      <c r="LVE26" s="72"/>
      <c r="LVF26" s="73"/>
      <c r="LVG26" s="548"/>
      <c r="LVH26" s="72"/>
      <c r="LVI26" s="72"/>
      <c r="LVU26" s="72"/>
      <c r="LVV26" s="73"/>
      <c r="LVW26" s="548"/>
      <c r="LVX26" s="72"/>
      <c r="LVY26" s="72"/>
      <c r="LWK26" s="72"/>
      <c r="LWL26" s="73"/>
      <c r="LWM26" s="548"/>
      <c r="LWN26" s="72"/>
      <c r="LWO26" s="72"/>
      <c r="LXA26" s="72"/>
      <c r="LXB26" s="73"/>
      <c r="LXC26" s="548"/>
      <c r="LXD26" s="72"/>
      <c r="LXE26" s="72"/>
      <c r="LXQ26" s="72"/>
      <c r="LXR26" s="73"/>
      <c r="LXS26" s="548"/>
      <c r="LXT26" s="72"/>
      <c r="LXU26" s="72"/>
      <c r="LYG26" s="72"/>
      <c r="LYH26" s="73"/>
      <c r="LYI26" s="548"/>
      <c r="LYJ26" s="72"/>
      <c r="LYK26" s="72"/>
      <c r="LYW26" s="72"/>
      <c r="LYX26" s="73"/>
      <c r="LYY26" s="548"/>
      <c r="LYZ26" s="72"/>
      <c r="LZA26" s="72"/>
      <c r="LZM26" s="72"/>
      <c r="LZN26" s="73"/>
      <c r="LZO26" s="548"/>
      <c r="LZP26" s="72"/>
      <c r="LZQ26" s="72"/>
      <c r="MAC26" s="72"/>
      <c r="MAD26" s="73"/>
      <c r="MAE26" s="548"/>
      <c r="MAF26" s="72"/>
      <c r="MAG26" s="72"/>
      <c r="MAS26" s="72"/>
      <c r="MAT26" s="73"/>
      <c r="MAU26" s="548"/>
      <c r="MAV26" s="72"/>
      <c r="MAW26" s="72"/>
      <c r="MBI26" s="72"/>
      <c r="MBJ26" s="73"/>
      <c r="MBK26" s="548"/>
      <c r="MBL26" s="72"/>
      <c r="MBM26" s="72"/>
      <c r="MBY26" s="72"/>
      <c r="MBZ26" s="73"/>
      <c r="MCA26" s="548"/>
      <c r="MCB26" s="72"/>
      <c r="MCC26" s="72"/>
      <c r="MCO26" s="72"/>
      <c r="MCP26" s="73"/>
      <c r="MCQ26" s="548"/>
      <c r="MCR26" s="72"/>
      <c r="MCS26" s="72"/>
      <c r="MDE26" s="72"/>
      <c r="MDF26" s="73"/>
      <c r="MDG26" s="548"/>
      <c r="MDH26" s="72"/>
      <c r="MDI26" s="72"/>
      <c r="MDU26" s="72"/>
      <c r="MDV26" s="73"/>
      <c r="MDW26" s="548"/>
      <c r="MDX26" s="72"/>
      <c r="MDY26" s="72"/>
      <c r="MEK26" s="72"/>
      <c r="MEL26" s="73"/>
      <c r="MEM26" s="548"/>
      <c r="MEN26" s="72"/>
      <c r="MEO26" s="72"/>
      <c r="MFA26" s="72"/>
      <c r="MFB26" s="73"/>
      <c r="MFC26" s="548"/>
      <c r="MFD26" s="72"/>
      <c r="MFE26" s="72"/>
      <c r="MFQ26" s="72"/>
      <c r="MFR26" s="73"/>
      <c r="MFS26" s="548"/>
      <c r="MFT26" s="72"/>
      <c r="MFU26" s="72"/>
      <c r="MGG26" s="72"/>
      <c r="MGH26" s="73"/>
      <c r="MGI26" s="548"/>
      <c r="MGJ26" s="72"/>
      <c r="MGK26" s="72"/>
      <c r="MGW26" s="72"/>
      <c r="MGX26" s="73"/>
      <c r="MGY26" s="548"/>
      <c r="MGZ26" s="72"/>
      <c r="MHA26" s="72"/>
      <c r="MHM26" s="72"/>
      <c r="MHN26" s="73"/>
      <c r="MHO26" s="548"/>
      <c r="MHP26" s="72"/>
      <c r="MHQ26" s="72"/>
      <c r="MIC26" s="72"/>
      <c r="MID26" s="73"/>
      <c r="MIE26" s="548"/>
      <c r="MIF26" s="72"/>
      <c r="MIG26" s="72"/>
      <c r="MIS26" s="72"/>
      <c r="MIT26" s="73"/>
      <c r="MIU26" s="548"/>
      <c r="MIV26" s="72"/>
      <c r="MIW26" s="72"/>
      <c r="MJI26" s="72"/>
      <c r="MJJ26" s="73"/>
      <c r="MJK26" s="548"/>
      <c r="MJL26" s="72"/>
      <c r="MJM26" s="72"/>
      <c r="MJY26" s="72"/>
      <c r="MJZ26" s="73"/>
      <c r="MKA26" s="548"/>
      <c r="MKB26" s="72"/>
      <c r="MKC26" s="72"/>
      <c r="MKO26" s="72"/>
      <c r="MKP26" s="73"/>
      <c r="MKQ26" s="548"/>
      <c r="MKR26" s="72"/>
      <c r="MKS26" s="72"/>
      <c r="MLE26" s="72"/>
      <c r="MLF26" s="73"/>
      <c r="MLG26" s="548"/>
      <c r="MLH26" s="72"/>
      <c r="MLI26" s="72"/>
      <c r="MLU26" s="72"/>
      <c r="MLV26" s="73"/>
      <c r="MLW26" s="548"/>
      <c r="MLX26" s="72"/>
      <c r="MLY26" s="72"/>
      <c r="MMK26" s="72"/>
      <c r="MML26" s="73"/>
      <c r="MMM26" s="548"/>
      <c r="MMN26" s="72"/>
      <c r="MMO26" s="72"/>
      <c r="MNA26" s="72"/>
      <c r="MNB26" s="73"/>
      <c r="MNC26" s="548"/>
      <c r="MND26" s="72"/>
      <c r="MNE26" s="72"/>
      <c r="MNQ26" s="72"/>
      <c r="MNR26" s="73"/>
      <c r="MNS26" s="548"/>
      <c r="MNT26" s="72"/>
      <c r="MNU26" s="72"/>
      <c r="MOG26" s="72"/>
      <c r="MOH26" s="73"/>
      <c r="MOI26" s="548"/>
      <c r="MOJ26" s="72"/>
      <c r="MOK26" s="72"/>
      <c r="MOW26" s="72"/>
      <c r="MOX26" s="73"/>
      <c r="MOY26" s="548"/>
      <c r="MOZ26" s="72"/>
      <c r="MPA26" s="72"/>
      <c r="MPM26" s="72"/>
      <c r="MPN26" s="73"/>
      <c r="MPO26" s="548"/>
      <c r="MPP26" s="72"/>
      <c r="MPQ26" s="72"/>
      <c r="MQC26" s="72"/>
      <c r="MQD26" s="73"/>
      <c r="MQE26" s="548"/>
      <c r="MQF26" s="72"/>
      <c r="MQG26" s="72"/>
      <c r="MQS26" s="72"/>
      <c r="MQT26" s="73"/>
      <c r="MQU26" s="548"/>
      <c r="MQV26" s="72"/>
      <c r="MQW26" s="72"/>
      <c r="MRI26" s="72"/>
      <c r="MRJ26" s="73"/>
      <c r="MRK26" s="548"/>
      <c r="MRL26" s="72"/>
      <c r="MRM26" s="72"/>
      <c r="MRY26" s="72"/>
      <c r="MRZ26" s="73"/>
      <c r="MSA26" s="548"/>
      <c r="MSB26" s="72"/>
      <c r="MSC26" s="72"/>
      <c r="MSO26" s="72"/>
      <c r="MSP26" s="73"/>
      <c r="MSQ26" s="548"/>
      <c r="MSR26" s="72"/>
      <c r="MSS26" s="72"/>
      <c r="MTE26" s="72"/>
      <c r="MTF26" s="73"/>
      <c r="MTG26" s="548"/>
      <c r="MTH26" s="72"/>
      <c r="MTI26" s="72"/>
      <c r="MTU26" s="72"/>
      <c r="MTV26" s="73"/>
      <c r="MTW26" s="548"/>
      <c r="MTX26" s="72"/>
      <c r="MTY26" s="72"/>
      <c r="MUK26" s="72"/>
      <c r="MUL26" s="73"/>
      <c r="MUM26" s="548"/>
      <c r="MUN26" s="72"/>
      <c r="MUO26" s="72"/>
      <c r="MVA26" s="72"/>
      <c r="MVB26" s="73"/>
      <c r="MVC26" s="548"/>
      <c r="MVD26" s="72"/>
      <c r="MVE26" s="72"/>
      <c r="MVQ26" s="72"/>
      <c r="MVR26" s="73"/>
      <c r="MVS26" s="548"/>
      <c r="MVT26" s="72"/>
      <c r="MVU26" s="72"/>
      <c r="MWG26" s="72"/>
      <c r="MWH26" s="73"/>
      <c r="MWI26" s="548"/>
      <c r="MWJ26" s="72"/>
      <c r="MWK26" s="72"/>
      <c r="MWW26" s="72"/>
      <c r="MWX26" s="73"/>
      <c r="MWY26" s="548"/>
      <c r="MWZ26" s="72"/>
      <c r="MXA26" s="72"/>
      <c r="MXM26" s="72"/>
      <c r="MXN26" s="73"/>
      <c r="MXO26" s="548"/>
      <c r="MXP26" s="72"/>
      <c r="MXQ26" s="72"/>
      <c r="MYC26" s="72"/>
      <c r="MYD26" s="73"/>
      <c r="MYE26" s="548"/>
      <c r="MYF26" s="72"/>
      <c r="MYG26" s="72"/>
      <c r="MYS26" s="72"/>
      <c r="MYT26" s="73"/>
      <c r="MYU26" s="548"/>
      <c r="MYV26" s="72"/>
      <c r="MYW26" s="72"/>
      <c r="MZI26" s="72"/>
      <c r="MZJ26" s="73"/>
      <c r="MZK26" s="548"/>
      <c r="MZL26" s="72"/>
      <c r="MZM26" s="72"/>
      <c r="MZY26" s="72"/>
      <c r="MZZ26" s="73"/>
      <c r="NAA26" s="548"/>
      <c r="NAB26" s="72"/>
      <c r="NAC26" s="72"/>
      <c r="NAO26" s="72"/>
      <c r="NAP26" s="73"/>
      <c r="NAQ26" s="548"/>
      <c r="NAR26" s="72"/>
      <c r="NAS26" s="72"/>
      <c r="NBE26" s="72"/>
      <c r="NBF26" s="73"/>
      <c r="NBG26" s="548"/>
      <c r="NBH26" s="72"/>
      <c r="NBI26" s="72"/>
      <c r="NBU26" s="72"/>
      <c r="NBV26" s="73"/>
      <c r="NBW26" s="548"/>
      <c r="NBX26" s="72"/>
      <c r="NBY26" s="72"/>
      <c r="NCK26" s="72"/>
      <c r="NCL26" s="73"/>
      <c r="NCM26" s="548"/>
      <c r="NCN26" s="72"/>
      <c r="NCO26" s="72"/>
      <c r="NDA26" s="72"/>
      <c r="NDB26" s="73"/>
      <c r="NDC26" s="548"/>
      <c r="NDD26" s="72"/>
      <c r="NDE26" s="72"/>
      <c r="NDQ26" s="72"/>
      <c r="NDR26" s="73"/>
      <c r="NDS26" s="548"/>
      <c r="NDT26" s="72"/>
      <c r="NDU26" s="72"/>
      <c r="NEG26" s="72"/>
      <c r="NEH26" s="73"/>
      <c r="NEI26" s="548"/>
      <c r="NEJ26" s="72"/>
      <c r="NEK26" s="72"/>
      <c r="NEW26" s="72"/>
      <c r="NEX26" s="73"/>
      <c r="NEY26" s="548"/>
      <c r="NEZ26" s="72"/>
      <c r="NFA26" s="72"/>
      <c r="NFM26" s="72"/>
      <c r="NFN26" s="73"/>
      <c r="NFO26" s="548"/>
      <c r="NFP26" s="72"/>
      <c r="NFQ26" s="72"/>
      <c r="NGC26" s="72"/>
      <c r="NGD26" s="73"/>
      <c r="NGE26" s="548"/>
      <c r="NGF26" s="72"/>
      <c r="NGG26" s="72"/>
      <c r="NGS26" s="72"/>
      <c r="NGT26" s="73"/>
      <c r="NGU26" s="548"/>
      <c r="NGV26" s="72"/>
      <c r="NGW26" s="72"/>
      <c r="NHI26" s="72"/>
      <c r="NHJ26" s="73"/>
      <c r="NHK26" s="548"/>
      <c r="NHL26" s="72"/>
      <c r="NHM26" s="72"/>
      <c r="NHY26" s="72"/>
      <c r="NHZ26" s="73"/>
      <c r="NIA26" s="548"/>
      <c r="NIB26" s="72"/>
      <c r="NIC26" s="72"/>
      <c r="NIO26" s="72"/>
      <c r="NIP26" s="73"/>
      <c r="NIQ26" s="548"/>
      <c r="NIR26" s="72"/>
      <c r="NIS26" s="72"/>
      <c r="NJE26" s="72"/>
      <c r="NJF26" s="73"/>
      <c r="NJG26" s="548"/>
      <c r="NJH26" s="72"/>
      <c r="NJI26" s="72"/>
      <c r="NJU26" s="72"/>
      <c r="NJV26" s="73"/>
      <c r="NJW26" s="548"/>
      <c r="NJX26" s="72"/>
      <c r="NJY26" s="72"/>
      <c r="NKK26" s="72"/>
      <c r="NKL26" s="73"/>
      <c r="NKM26" s="548"/>
      <c r="NKN26" s="72"/>
      <c r="NKO26" s="72"/>
      <c r="NLA26" s="72"/>
      <c r="NLB26" s="73"/>
      <c r="NLC26" s="548"/>
      <c r="NLD26" s="72"/>
      <c r="NLE26" s="72"/>
      <c r="NLQ26" s="72"/>
      <c r="NLR26" s="73"/>
      <c r="NLS26" s="548"/>
      <c r="NLT26" s="72"/>
      <c r="NLU26" s="72"/>
      <c r="NMG26" s="72"/>
      <c r="NMH26" s="73"/>
      <c r="NMI26" s="548"/>
      <c r="NMJ26" s="72"/>
      <c r="NMK26" s="72"/>
      <c r="NMW26" s="72"/>
      <c r="NMX26" s="73"/>
      <c r="NMY26" s="548"/>
      <c r="NMZ26" s="72"/>
      <c r="NNA26" s="72"/>
      <c r="NNM26" s="72"/>
      <c r="NNN26" s="73"/>
      <c r="NNO26" s="548"/>
      <c r="NNP26" s="72"/>
      <c r="NNQ26" s="72"/>
      <c r="NOC26" s="72"/>
      <c r="NOD26" s="73"/>
      <c r="NOE26" s="548"/>
      <c r="NOF26" s="72"/>
      <c r="NOG26" s="72"/>
      <c r="NOS26" s="72"/>
      <c r="NOT26" s="73"/>
      <c r="NOU26" s="548"/>
      <c r="NOV26" s="72"/>
      <c r="NOW26" s="72"/>
      <c r="NPI26" s="72"/>
      <c r="NPJ26" s="73"/>
      <c r="NPK26" s="548"/>
      <c r="NPL26" s="72"/>
      <c r="NPM26" s="72"/>
      <c r="NPY26" s="72"/>
      <c r="NPZ26" s="73"/>
      <c r="NQA26" s="548"/>
      <c r="NQB26" s="72"/>
      <c r="NQC26" s="72"/>
      <c r="NQO26" s="72"/>
      <c r="NQP26" s="73"/>
      <c r="NQQ26" s="548"/>
      <c r="NQR26" s="72"/>
      <c r="NQS26" s="72"/>
      <c r="NRE26" s="72"/>
      <c r="NRF26" s="73"/>
      <c r="NRG26" s="548"/>
      <c r="NRH26" s="72"/>
      <c r="NRI26" s="72"/>
      <c r="NRU26" s="72"/>
      <c r="NRV26" s="73"/>
      <c r="NRW26" s="548"/>
      <c r="NRX26" s="72"/>
      <c r="NRY26" s="72"/>
      <c r="NSK26" s="72"/>
      <c r="NSL26" s="73"/>
      <c r="NSM26" s="548"/>
      <c r="NSN26" s="72"/>
      <c r="NSO26" s="72"/>
      <c r="NTA26" s="72"/>
      <c r="NTB26" s="73"/>
      <c r="NTC26" s="548"/>
      <c r="NTD26" s="72"/>
      <c r="NTE26" s="72"/>
      <c r="NTQ26" s="72"/>
      <c r="NTR26" s="73"/>
      <c r="NTS26" s="548"/>
      <c r="NTT26" s="72"/>
      <c r="NTU26" s="72"/>
      <c r="NUG26" s="72"/>
      <c r="NUH26" s="73"/>
      <c r="NUI26" s="548"/>
      <c r="NUJ26" s="72"/>
      <c r="NUK26" s="72"/>
      <c r="NUW26" s="72"/>
      <c r="NUX26" s="73"/>
      <c r="NUY26" s="548"/>
      <c r="NUZ26" s="72"/>
      <c r="NVA26" s="72"/>
      <c r="NVM26" s="72"/>
      <c r="NVN26" s="73"/>
      <c r="NVO26" s="548"/>
      <c r="NVP26" s="72"/>
      <c r="NVQ26" s="72"/>
      <c r="NWC26" s="72"/>
      <c r="NWD26" s="73"/>
      <c r="NWE26" s="548"/>
      <c r="NWF26" s="72"/>
      <c r="NWG26" s="72"/>
      <c r="NWS26" s="72"/>
      <c r="NWT26" s="73"/>
      <c r="NWU26" s="548"/>
      <c r="NWV26" s="72"/>
      <c r="NWW26" s="72"/>
      <c r="NXI26" s="72"/>
      <c r="NXJ26" s="73"/>
      <c r="NXK26" s="548"/>
      <c r="NXL26" s="72"/>
      <c r="NXM26" s="72"/>
      <c r="NXY26" s="72"/>
      <c r="NXZ26" s="73"/>
      <c r="NYA26" s="548"/>
      <c r="NYB26" s="72"/>
      <c r="NYC26" s="72"/>
      <c r="NYO26" s="72"/>
      <c r="NYP26" s="73"/>
      <c r="NYQ26" s="548"/>
      <c r="NYR26" s="72"/>
      <c r="NYS26" s="72"/>
      <c r="NZE26" s="72"/>
      <c r="NZF26" s="73"/>
      <c r="NZG26" s="548"/>
      <c r="NZH26" s="72"/>
      <c r="NZI26" s="72"/>
      <c r="NZU26" s="72"/>
      <c r="NZV26" s="73"/>
      <c r="NZW26" s="548"/>
      <c r="NZX26" s="72"/>
      <c r="NZY26" s="72"/>
      <c r="OAK26" s="72"/>
      <c r="OAL26" s="73"/>
      <c r="OAM26" s="548"/>
      <c r="OAN26" s="72"/>
      <c r="OAO26" s="72"/>
      <c r="OBA26" s="72"/>
      <c r="OBB26" s="73"/>
      <c r="OBC26" s="548"/>
      <c r="OBD26" s="72"/>
      <c r="OBE26" s="72"/>
      <c r="OBQ26" s="72"/>
      <c r="OBR26" s="73"/>
      <c r="OBS26" s="548"/>
      <c r="OBT26" s="72"/>
      <c r="OBU26" s="72"/>
      <c r="OCG26" s="72"/>
      <c r="OCH26" s="73"/>
      <c r="OCI26" s="548"/>
      <c r="OCJ26" s="72"/>
      <c r="OCK26" s="72"/>
      <c r="OCW26" s="72"/>
      <c r="OCX26" s="73"/>
      <c r="OCY26" s="548"/>
      <c r="OCZ26" s="72"/>
      <c r="ODA26" s="72"/>
      <c r="ODM26" s="72"/>
      <c r="ODN26" s="73"/>
      <c r="ODO26" s="548"/>
      <c r="ODP26" s="72"/>
      <c r="ODQ26" s="72"/>
      <c r="OEC26" s="72"/>
      <c r="OED26" s="73"/>
      <c r="OEE26" s="548"/>
      <c r="OEF26" s="72"/>
      <c r="OEG26" s="72"/>
      <c r="OES26" s="72"/>
      <c r="OET26" s="73"/>
      <c r="OEU26" s="548"/>
      <c r="OEV26" s="72"/>
      <c r="OEW26" s="72"/>
      <c r="OFI26" s="72"/>
      <c r="OFJ26" s="73"/>
      <c r="OFK26" s="548"/>
      <c r="OFL26" s="72"/>
      <c r="OFM26" s="72"/>
      <c r="OFY26" s="72"/>
      <c r="OFZ26" s="73"/>
      <c r="OGA26" s="548"/>
      <c r="OGB26" s="72"/>
      <c r="OGC26" s="72"/>
      <c r="OGO26" s="72"/>
      <c r="OGP26" s="73"/>
      <c r="OGQ26" s="548"/>
      <c r="OGR26" s="72"/>
      <c r="OGS26" s="72"/>
      <c r="OHE26" s="72"/>
      <c r="OHF26" s="73"/>
      <c r="OHG26" s="548"/>
      <c r="OHH26" s="72"/>
      <c r="OHI26" s="72"/>
      <c r="OHU26" s="72"/>
      <c r="OHV26" s="73"/>
      <c r="OHW26" s="548"/>
      <c r="OHX26" s="72"/>
      <c r="OHY26" s="72"/>
      <c r="OIK26" s="72"/>
      <c r="OIL26" s="73"/>
      <c r="OIM26" s="548"/>
      <c r="OIN26" s="72"/>
      <c r="OIO26" s="72"/>
      <c r="OJA26" s="72"/>
      <c r="OJB26" s="73"/>
      <c r="OJC26" s="548"/>
      <c r="OJD26" s="72"/>
      <c r="OJE26" s="72"/>
      <c r="OJQ26" s="72"/>
      <c r="OJR26" s="73"/>
      <c r="OJS26" s="548"/>
      <c r="OJT26" s="72"/>
      <c r="OJU26" s="72"/>
      <c r="OKG26" s="72"/>
      <c r="OKH26" s="73"/>
      <c r="OKI26" s="548"/>
      <c r="OKJ26" s="72"/>
      <c r="OKK26" s="72"/>
      <c r="OKW26" s="72"/>
      <c r="OKX26" s="73"/>
      <c r="OKY26" s="548"/>
      <c r="OKZ26" s="72"/>
      <c r="OLA26" s="72"/>
      <c r="OLM26" s="72"/>
      <c r="OLN26" s="73"/>
      <c r="OLO26" s="548"/>
      <c r="OLP26" s="72"/>
      <c r="OLQ26" s="72"/>
      <c r="OMC26" s="72"/>
      <c r="OMD26" s="73"/>
      <c r="OME26" s="548"/>
      <c r="OMF26" s="72"/>
      <c r="OMG26" s="72"/>
      <c r="OMS26" s="72"/>
      <c r="OMT26" s="73"/>
      <c r="OMU26" s="548"/>
      <c r="OMV26" s="72"/>
      <c r="OMW26" s="72"/>
      <c r="ONI26" s="72"/>
      <c r="ONJ26" s="73"/>
      <c r="ONK26" s="548"/>
      <c r="ONL26" s="72"/>
      <c r="ONM26" s="72"/>
      <c r="ONY26" s="72"/>
      <c r="ONZ26" s="73"/>
      <c r="OOA26" s="548"/>
      <c r="OOB26" s="72"/>
      <c r="OOC26" s="72"/>
      <c r="OOO26" s="72"/>
      <c r="OOP26" s="73"/>
      <c r="OOQ26" s="548"/>
      <c r="OOR26" s="72"/>
      <c r="OOS26" s="72"/>
      <c r="OPE26" s="72"/>
      <c r="OPF26" s="73"/>
      <c r="OPG26" s="548"/>
      <c r="OPH26" s="72"/>
      <c r="OPI26" s="72"/>
      <c r="OPU26" s="72"/>
      <c r="OPV26" s="73"/>
      <c r="OPW26" s="548"/>
      <c r="OPX26" s="72"/>
      <c r="OPY26" s="72"/>
      <c r="OQK26" s="72"/>
      <c r="OQL26" s="73"/>
      <c r="OQM26" s="548"/>
      <c r="OQN26" s="72"/>
      <c r="OQO26" s="72"/>
      <c r="ORA26" s="72"/>
      <c r="ORB26" s="73"/>
      <c r="ORC26" s="548"/>
      <c r="ORD26" s="72"/>
      <c r="ORE26" s="72"/>
      <c r="ORQ26" s="72"/>
      <c r="ORR26" s="73"/>
      <c r="ORS26" s="548"/>
      <c r="ORT26" s="72"/>
      <c r="ORU26" s="72"/>
      <c r="OSG26" s="72"/>
      <c r="OSH26" s="73"/>
      <c r="OSI26" s="548"/>
      <c r="OSJ26" s="72"/>
      <c r="OSK26" s="72"/>
      <c r="OSW26" s="72"/>
      <c r="OSX26" s="73"/>
      <c r="OSY26" s="548"/>
      <c r="OSZ26" s="72"/>
      <c r="OTA26" s="72"/>
      <c r="OTM26" s="72"/>
      <c r="OTN26" s="73"/>
      <c r="OTO26" s="548"/>
      <c r="OTP26" s="72"/>
      <c r="OTQ26" s="72"/>
      <c r="OUC26" s="72"/>
      <c r="OUD26" s="73"/>
      <c r="OUE26" s="548"/>
      <c r="OUF26" s="72"/>
      <c r="OUG26" s="72"/>
      <c r="OUS26" s="72"/>
      <c r="OUT26" s="73"/>
      <c r="OUU26" s="548"/>
      <c r="OUV26" s="72"/>
      <c r="OUW26" s="72"/>
      <c r="OVI26" s="72"/>
      <c r="OVJ26" s="73"/>
      <c r="OVK26" s="548"/>
      <c r="OVL26" s="72"/>
      <c r="OVM26" s="72"/>
      <c r="OVY26" s="72"/>
      <c r="OVZ26" s="73"/>
      <c r="OWA26" s="548"/>
      <c r="OWB26" s="72"/>
      <c r="OWC26" s="72"/>
      <c r="OWO26" s="72"/>
      <c r="OWP26" s="73"/>
      <c r="OWQ26" s="548"/>
      <c r="OWR26" s="72"/>
      <c r="OWS26" s="72"/>
      <c r="OXE26" s="72"/>
      <c r="OXF26" s="73"/>
      <c r="OXG26" s="548"/>
      <c r="OXH26" s="72"/>
      <c r="OXI26" s="72"/>
      <c r="OXU26" s="72"/>
      <c r="OXV26" s="73"/>
      <c r="OXW26" s="548"/>
      <c r="OXX26" s="72"/>
      <c r="OXY26" s="72"/>
      <c r="OYK26" s="72"/>
      <c r="OYL26" s="73"/>
      <c r="OYM26" s="548"/>
      <c r="OYN26" s="72"/>
      <c r="OYO26" s="72"/>
      <c r="OZA26" s="72"/>
      <c r="OZB26" s="73"/>
      <c r="OZC26" s="548"/>
      <c r="OZD26" s="72"/>
      <c r="OZE26" s="72"/>
      <c r="OZQ26" s="72"/>
      <c r="OZR26" s="73"/>
      <c r="OZS26" s="548"/>
      <c r="OZT26" s="72"/>
      <c r="OZU26" s="72"/>
      <c r="PAG26" s="72"/>
      <c r="PAH26" s="73"/>
      <c r="PAI26" s="548"/>
      <c r="PAJ26" s="72"/>
      <c r="PAK26" s="72"/>
      <c r="PAW26" s="72"/>
      <c r="PAX26" s="73"/>
      <c r="PAY26" s="548"/>
      <c r="PAZ26" s="72"/>
      <c r="PBA26" s="72"/>
      <c r="PBM26" s="72"/>
      <c r="PBN26" s="73"/>
      <c r="PBO26" s="548"/>
      <c r="PBP26" s="72"/>
      <c r="PBQ26" s="72"/>
      <c r="PCC26" s="72"/>
      <c r="PCD26" s="73"/>
      <c r="PCE26" s="548"/>
      <c r="PCF26" s="72"/>
      <c r="PCG26" s="72"/>
      <c r="PCS26" s="72"/>
      <c r="PCT26" s="73"/>
      <c r="PCU26" s="548"/>
      <c r="PCV26" s="72"/>
      <c r="PCW26" s="72"/>
      <c r="PDI26" s="72"/>
      <c r="PDJ26" s="73"/>
      <c r="PDK26" s="548"/>
      <c r="PDL26" s="72"/>
      <c r="PDM26" s="72"/>
      <c r="PDY26" s="72"/>
      <c r="PDZ26" s="73"/>
      <c r="PEA26" s="548"/>
      <c r="PEB26" s="72"/>
      <c r="PEC26" s="72"/>
      <c r="PEO26" s="72"/>
      <c r="PEP26" s="73"/>
      <c r="PEQ26" s="548"/>
      <c r="PER26" s="72"/>
      <c r="PES26" s="72"/>
      <c r="PFE26" s="72"/>
      <c r="PFF26" s="73"/>
      <c r="PFG26" s="548"/>
      <c r="PFH26" s="72"/>
      <c r="PFI26" s="72"/>
      <c r="PFU26" s="72"/>
      <c r="PFV26" s="73"/>
      <c r="PFW26" s="548"/>
      <c r="PFX26" s="72"/>
      <c r="PFY26" s="72"/>
      <c r="PGK26" s="72"/>
      <c r="PGL26" s="73"/>
      <c r="PGM26" s="548"/>
      <c r="PGN26" s="72"/>
      <c r="PGO26" s="72"/>
      <c r="PHA26" s="72"/>
      <c r="PHB26" s="73"/>
      <c r="PHC26" s="548"/>
      <c r="PHD26" s="72"/>
      <c r="PHE26" s="72"/>
      <c r="PHQ26" s="72"/>
      <c r="PHR26" s="73"/>
      <c r="PHS26" s="548"/>
      <c r="PHT26" s="72"/>
      <c r="PHU26" s="72"/>
      <c r="PIG26" s="72"/>
      <c r="PIH26" s="73"/>
      <c r="PII26" s="548"/>
      <c r="PIJ26" s="72"/>
      <c r="PIK26" s="72"/>
      <c r="PIW26" s="72"/>
      <c r="PIX26" s="73"/>
      <c r="PIY26" s="548"/>
      <c r="PIZ26" s="72"/>
      <c r="PJA26" s="72"/>
      <c r="PJM26" s="72"/>
      <c r="PJN26" s="73"/>
      <c r="PJO26" s="548"/>
      <c r="PJP26" s="72"/>
      <c r="PJQ26" s="72"/>
      <c r="PKC26" s="72"/>
      <c r="PKD26" s="73"/>
      <c r="PKE26" s="548"/>
      <c r="PKF26" s="72"/>
      <c r="PKG26" s="72"/>
      <c r="PKS26" s="72"/>
      <c r="PKT26" s="73"/>
      <c r="PKU26" s="548"/>
      <c r="PKV26" s="72"/>
      <c r="PKW26" s="72"/>
      <c r="PLI26" s="72"/>
      <c r="PLJ26" s="73"/>
      <c r="PLK26" s="548"/>
      <c r="PLL26" s="72"/>
      <c r="PLM26" s="72"/>
      <c r="PLY26" s="72"/>
      <c r="PLZ26" s="73"/>
      <c r="PMA26" s="548"/>
      <c r="PMB26" s="72"/>
      <c r="PMC26" s="72"/>
      <c r="PMO26" s="72"/>
      <c r="PMP26" s="73"/>
      <c r="PMQ26" s="548"/>
      <c r="PMR26" s="72"/>
      <c r="PMS26" s="72"/>
      <c r="PNE26" s="72"/>
      <c r="PNF26" s="73"/>
      <c r="PNG26" s="548"/>
      <c r="PNH26" s="72"/>
      <c r="PNI26" s="72"/>
      <c r="PNU26" s="72"/>
      <c r="PNV26" s="73"/>
      <c r="PNW26" s="548"/>
      <c r="PNX26" s="72"/>
      <c r="PNY26" s="72"/>
      <c r="POK26" s="72"/>
      <c r="POL26" s="73"/>
      <c r="POM26" s="548"/>
      <c r="PON26" s="72"/>
      <c r="POO26" s="72"/>
      <c r="PPA26" s="72"/>
      <c r="PPB26" s="73"/>
      <c r="PPC26" s="548"/>
      <c r="PPD26" s="72"/>
      <c r="PPE26" s="72"/>
      <c r="PPQ26" s="72"/>
      <c r="PPR26" s="73"/>
      <c r="PPS26" s="548"/>
      <c r="PPT26" s="72"/>
      <c r="PPU26" s="72"/>
      <c r="PQG26" s="72"/>
      <c r="PQH26" s="73"/>
      <c r="PQI26" s="548"/>
      <c r="PQJ26" s="72"/>
      <c r="PQK26" s="72"/>
      <c r="PQW26" s="72"/>
      <c r="PQX26" s="73"/>
      <c r="PQY26" s="548"/>
      <c r="PQZ26" s="72"/>
      <c r="PRA26" s="72"/>
      <c r="PRM26" s="72"/>
      <c r="PRN26" s="73"/>
      <c r="PRO26" s="548"/>
      <c r="PRP26" s="72"/>
      <c r="PRQ26" s="72"/>
      <c r="PSC26" s="72"/>
      <c r="PSD26" s="73"/>
      <c r="PSE26" s="548"/>
      <c r="PSF26" s="72"/>
      <c r="PSG26" s="72"/>
      <c r="PSS26" s="72"/>
      <c r="PST26" s="73"/>
      <c r="PSU26" s="548"/>
      <c r="PSV26" s="72"/>
      <c r="PSW26" s="72"/>
      <c r="PTI26" s="72"/>
      <c r="PTJ26" s="73"/>
      <c r="PTK26" s="548"/>
      <c r="PTL26" s="72"/>
      <c r="PTM26" s="72"/>
      <c r="PTY26" s="72"/>
      <c r="PTZ26" s="73"/>
      <c r="PUA26" s="548"/>
      <c r="PUB26" s="72"/>
      <c r="PUC26" s="72"/>
      <c r="PUO26" s="72"/>
      <c r="PUP26" s="73"/>
      <c r="PUQ26" s="548"/>
      <c r="PUR26" s="72"/>
      <c r="PUS26" s="72"/>
      <c r="PVE26" s="72"/>
      <c r="PVF26" s="73"/>
      <c r="PVG26" s="548"/>
      <c r="PVH26" s="72"/>
      <c r="PVI26" s="72"/>
      <c r="PVU26" s="72"/>
      <c r="PVV26" s="73"/>
      <c r="PVW26" s="548"/>
      <c r="PVX26" s="72"/>
      <c r="PVY26" s="72"/>
      <c r="PWK26" s="72"/>
      <c r="PWL26" s="73"/>
      <c r="PWM26" s="548"/>
      <c r="PWN26" s="72"/>
      <c r="PWO26" s="72"/>
      <c r="PXA26" s="72"/>
      <c r="PXB26" s="73"/>
      <c r="PXC26" s="548"/>
      <c r="PXD26" s="72"/>
      <c r="PXE26" s="72"/>
      <c r="PXQ26" s="72"/>
      <c r="PXR26" s="73"/>
      <c r="PXS26" s="548"/>
      <c r="PXT26" s="72"/>
      <c r="PXU26" s="72"/>
      <c r="PYG26" s="72"/>
      <c r="PYH26" s="73"/>
      <c r="PYI26" s="548"/>
      <c r="PYJ26" s="72"/>
      <c r="PYK26" s="72"/>
      <c r="PYW26" s="72"/>
      <c r="PYX26" s="73"/>
      <c r="PYY26" s="548"/>
      <c r="PYZ26" s="72"/>
      <c r="PZA26" s="72"/>
      <c r="PZM26" s="72"/>
      <c r="PZN26" s="73"/>
      <c r="PZO26" s="548"/>
      <c r="PZP26" s="72"/>
      <c r="PZQ26" s="72"/>
      <c r="QAC26" s="72"/>
      <c r="QAD26" s="73"/>
      <c r="QAE26" s="548"/>
      <c r="QAF26" s="72"/>
      <c r="QAG26" s="72"/>
      <c r="QAS26" s="72"/>
      <c r="QAT26" s="73"/>
      <c r="QAU26" s="548"/>
      <c r="QAV26" s="72"/>
      <c r="QAW26" s="72"/>
      <c r="QBI26" s="72"/>
      <c r="QBJ26" s="73"/>
      <c r="QBK26" s="548"/>
      <c r="QBL26" s="72"/>
      <c r="QBM26" s="72"/>
      <c r="QBY26" s="72"/>
      <c r="QBZ26" s="73"/>
      <c r="QCA26" s="548"/>
      <c r="QCB26" s="72"/>
      <c r="QCC26" s="72"/>
      <c r="QCO26" s="72"/>
      <c r="QCP26" s="73"/>
      <c r="QCQ26" s="548"/>
      <c r="QCR26" s="72"/>
      <c r="QCS26" s="72"/>
      <c r="QDE26" s="72"/>
      <c r="QDF26" s="73"/>
      <c r="QDG26" s="548"/>
      <c r="QDH26" s="72"/>
      <c r="QDI26" s="72"/>
      <c r="QDU26" s="72"/>
      <c r="QDV26" s="73"/>
      <c r="QDW26" s="548"/>
      <c r="QDX26" s="72"/>
      <c r="QDY26" s="72"/>
      <c r="QEK26" s="72"/>
      <c r="QEL26" s="73"/>
      <c r="QEM26" s="548"/>
      <c r="QEN26" s="72"/>
      <c r="QEO26" s="72"/>
      <c r="QFA26" s="72"/>
      <c r="QFB26" s="73"/>
      <c r="QFC26" s="548"/>
      <c r="QFD26" s="72"/>
      <c r="QFE26" s="72"/>
      <c r="QFQ26" s="72"/>
      <c r="QFR26" s="73"/>
      <c r="QFS26" s="548"/>
      <c r="QFT26" s="72"/>
      <c r="QFU26" s="72"/>
      <c r="QGG26" s="72"/>
      <c r="QGH26" s="73"/>
      <c r="QGI26" s="548"/>
      <c r="QGJ26" s="72"/>
      <c r="QGK26" s="72"/>
      <c r="QGW26" s="72"/>
      <c r="QGX26" s="73"/>
      <c r="QGY26" s="548"/>
      <c r="QGZ26" s="72"/>
      <c r="QHA26" s="72"/>
      <c r="QHM26" s="72"/>
      <c r="QHN26" s="73"/>
      <c r="QHO26" s="548"/>
      <c r="QHP26" s="72"/>
      <c r="QHQ26" s="72"/>
      <c r="QIC26" s="72"/>
      <c r="QID26" s="73"/>
      <c r="QIE26" s="548"/>
      <c r="QIF26" s="72"/>
      <c r="QIG26" s="72"/>
      <c r="QIS26" s="72"/>
      <c r="QIT26" s="73"/>
      <c r="QIU26" s="548"/>
      <c r="QIV26" s="72"/>
      <c r="QIW26" s="72"/>
      <c r="QJI26" s="72"/>
      <c r="QJJ26" s="73"/>
      <c r="QJK26" s="548"/>
      <c r="QJL26" s="72"/>
      <c r="QJM26" s="72"/>
      <c r="QJY26" s="72"/>
      <c r="QJZ26" s="73"/>
      <c r="QKA26" s="548"/>
      <c r="QKB26" s="72"/>
      <c r="QKC26" s="72"/>
      <c r="QKO26" s="72"/>
      <c r="QKP26" s="73"/>
      <c r="QKQ26" s="548"/>
      <c r="QKR26" s="72"/>
      <c r="QKS26" s="72"/>
      <c r="QLE26" s="72"/>
      <c r="QLF26" s="73"/>
      <c r="QLG26" s="548"/>
      <c r="QLH26" s="72"/>
      <c r="QLI26" s="72"/>
      <c r="QLU26" s="72"/>
      <c r="QLV26" s="73"/>
      <c r="QLW26" s="548"/>
      <c r="QLX26" s="72"/>
      <c r="QLY26" s="72"/>
      <c r="QMK26" s="72"/>
      <c r="QML26" s="73"/>
      <c r="QMM26" s="548"/>
      <c r="QMN26" s="72"/>
      <c r="QMO26" s="72"/>
      <c r="QNA26" s="72"/>
      <c r="QNB26" s="73"/>
      <c r="QNC26" s="548"/>
      <c r="QND26" s="72"/>
      <c r="QNE26" s="72"/>
      <c r="QNQ26" s="72"/>
      <c r="QNR26" s="73"/>
      <c r="QNS26" s="548"/>
      <c r="QNT26" s="72"/>
      <c r="QNU26" s="72"/>
      <c r="QOG26" s="72"/>
      <c r="QOH26" s="73"/>
      <c r="QOI26" s="548"/>
      <c r="QOJ26" s="72"/>
      <c r="QOK26" s="72"/>
      <c r="QOW26" s="72"/>
      <c r="QOX26" s="73"/>
      <c r="QOY26" s="548"/>
      <c r="QOZ26" s="72"/>
      <c r="QPA26" s="72"/>
      <c r="QPM26" s="72"/>
      <c r="QPN26" s="73"/>
      <c r="QPO26" s="548"/>
      <c r="QPP26" s="72"/>
      <c r="QPQ26" s="72"/>
      <c r="QQC26" s="72"/>
      <c r="QQD26" s="73"/>
      <c r="QQE26" s="548"/>
      <c r="QQF26" s="72"/>
      <c r="QQG26" s="72"/>
      <c r="QQS26" s="72"/>
      <c r="QQT26" s="73"/>
      <c r="QQU26" s="548"/>
      <c r="QQV26" s="72"/>
      <c r="QQW26" s="72"/>
      <c r="QRI26" s="72"/>
      <c r="QRJ26" s="73"/>
      <c r="QRK26" s="548"/>
      <c r="QRL26" s="72"/>
      <c r="QRM26" s="72"/>
      <c r="QRY26" s="72"/>
      <c r="QRZ26" s="73"/>
      <c r="QSA26" s="548"/>
      <c r="QSB26" s="72"/>
      <c r="QSC26" s="72"/>
      <c r="QSO26" s="72"/>
      <c r="QSP26" s="73"/>
      <c r="QSQ26" s="548"/>
      <c r="QSR26" s="72"/>
      <c r="QSS26" s="72"/>
      <c r="QTE26" s="72"/>
      <c r="QTF26" s="73"/>
      <c r="QTG26" s="548"/>
      <c r="QTH26" s="72"/>
      <c r="QTI26" s="72"/>
      <c r="QTU26" s="72"/>
      <c r="QTV26" s="73"/>
      <c r="QTW26" s="548"/>
      <c r="QTX26" s="72"/>
      <c r="QTY26" s="72"/>
      <c r="QUK26" s="72"/>
      <c r="QUL26" s="73"/>
      <c r="QUM26" s="548"/>
      <c r="QUN26" s="72"/>
      <c r="QUO26" s="72"/>
      <c r="QVA26" s="72"/>
      <c r="QVB26" s="73"/>
      <c r="QVC26" s="548"/>
      <c r="QVD26" s="72"/>
      <c r="QVE26" s="72"/>
      <c r="QVQ26" s="72"/>
      <c r="QVR26" s="73"/>
      <c r="QVS26" s="548"/>
      <c r="QVT26" s="72"/>
      <c r="QVU26" s="72"/>
      <c r="QWG26" s="72"/>
      <c r="QWH26" s="73"/>
      <c r="QWI26" s="548"/>
      <c r="QWJ26" s="72"/>
      <c r="QWK26" s="72"/>
      <c r="QWW26" s="72"/>
      <c r="QWX26" s="73"/>
      <c r="QWY26" s="548"/>
      <c r="QWZ26" s="72"/>
      <c r="QXA26" s="72"/>
      <c r="QXM26" s="72"/>
      <c r="QXN26" s="73"/>
      <c r="QXO26" s="548"/>
      <c r="QXP26" s="72"/>
      <c r="QXQ26" s="72"/>
      <c r="QYC26" s="72"/>
      <c r="QYD26" s="73"/>
      <c r="QYE26" s="548"/>
      <c r="QYF26" s="72"/>
      <c r="QYG26" s="72"/>
      <c r="QYS26" s="72"/>
      <c r="QYT26" s="73"/>
      <c r="QYU26" s="548"/>
      <c r="QYV26" s="72"/>
      <c r="QYW26" s="72"/>
      <c r="QZI26" s="72"/>
      <c r="QZJ26" s="73"/>
      <c r="QZK26" s="548"/>
      <c r="QZL26" s="72"/>
      <c r="QZM26" s="72"/>
      <c r="QZY26" s="72"/>
      <c r="QZZ26" s="73"/>
      <c r="RAA26" s="548"/>
      <c r="RAB26" s="72"/>
      <c r="RAC26" s="72"/>
      <c r="RAO26" s="72"/>
      <c r="RAP26" s="73"/>
      <c r="RAQ26" s="548"/>
      <c r="RAR26" s="72"/>
      <c r="RAS26" s="72"/>
      <c r="RBE26" s="72"/>
      <c r="RBF26" s="73"/>
      <c r="RBG26" s="548"/>
      <c r="RBH26" s="72"/>
      <c r="RBI26" s="72"/>
      <c r="RBU26" s="72"/>
      <c r="RBV26" s="73"/>
      <c r="RBW26" s="548"/>
      <c r="RBX26" s="72"/>
      <c r="RBY26" s="72"/>
      <c r="RCK26" s="72"/>
      <c r="RCL26" s="73"/>
      <c r="RCM26" s="548"/>
      <c r="RCN26" s="72"/>
      <c r="RCO26" s="72"/>
      <c r="RDA26" s="72"/>
      <c r="RDB26" s="73"/>
      <c r="RDC26" s="548"/>
      <c r="RDD26" s="72"/>
      <c r="RDE26" s="72"/>
      <c r="RDQ26" s="72"/>
      <c r="RDR26" s="73"/>
      <c r="RDS26" s="548"/>
      <c r="RDT26" s="72"/>
      <c r="RDU26" s="72"/>
      <c r="REG26" s="72"/>
      <c r="REH26" s="73"/>
      <c r="REI26" s="548"/>
      <c r="REJ26" s="72"/>
      <c r="REK26" s="72"/>
      <c r="REW26" s="72"/>
      <c r="REX26" s="73"/>
      <c r="REY26" s="548"/>
      <c r="REZ26" s="72"/>
      <c r="RFA26" s="72"/>
      <c r="RFM26" s="72"/>
      <c r="RFN26" s="73"/>
      <c r="RFO26" s="548"/>
      <c r="RFP26" s="72"/>
      <c r="RFQ26" s="72"/>
      <c r="RGC26" s="72"/>
      <c r="RGD26" s="73"/>
      <c r="RGE26" s="548"/>
      <c r="RGF26" s="72"/>
      <c r="RGG26" s="72"/>
      <c r="RGS26" s="72"/>
      <c r="RGT26" s="73"/>
      <c r="RGU26" s="548"/>
      <c r="RGV26" s="72"/>
      <c r="RGW26" s="72"/>
      <c r="RHI26" s="72"/>
      <c r="RHJ26" s="73"/>
      <c r="RHK26" s="548"/>
      <c r="RHL26" s="72"/>
      <c r="RHM26" s="72"/>
      <c r="RHY26" s="72"/>
      <c r="RHZ26" s="73"/>
      <c r="RIA26" s="548"/>
      <c r="RIB26" s="72"/>
      <c r="RIC26" s="72"/>
      <c r="RIO26" s="72"/>
      <c r="RIP26" s="73"/>
      <c r="RIQ26" s="548"/>
      <c r="RIR26" s="72"/>
      <c r="RIS26" s="72"/>
      <c r="RJE26" s="72"/>
      <c r="RJF26" s="73"/>
      <c r="RJG26" s="548"/>
      <c r="RJH26" s="72"/>
      <c r="RJI26" s="72"/>
      <c r="RJU26" s="72"/>
      <c r="RJV26" s="73"/>
      <c r="RJW26" s="548"/>
      <c r="RJX26" s="72"/>
      <c r="RJY26" s="72"/>
      <c r="RKK26" s="72"/>
      <c r="RKL26" s="73"/>
      <c r="RKM26" s="548"/>
      <c r="RKN26" s="72"/>
      <c r="RKO26" s="72"/>
      <c r="RLA26" s="72"/>
      <c r="RLB26" s="73"/>
      <c r="RLC26" s="548"/>
      <c r="RLD26" s="72"/>
      <c r="RLE26" s="72"/>
      <c r="RLQ26" s="72"/>
      <c r="RLR26" s="73"/>
      <c r="RLS26" s="548"/>
      <c r="RLT26" s="72"/>
      <c r="RLU26" s="72"/>
      <c r="RMG26" s="72"/>
      <c r="RMH26" s="73"/>
      <c r="RMI26" s="548"/>
      <c r="RMJ26" s="72"/>
      <c r="RMK26" s="72"/>
      <c r="RMW26" s="72"/>
      <c r="RMX26" s="73"/>
      <c r="RMY26" s="548"/>
      <c r="RMZ26" s="72"/>
      <c r="RNA26" s="72"/>
      <c r="RNM26" s="72"/>
      <c r="RNN26" s="73"/>
      <c r="RNO26" s="548"/>
      <c r="RNP26" s="72"/>
      <c r="RNQ26" s="72"/>
      <c r="ROC26" s="72"/>
      <c r="ROD26" s="73"/>
      <c r="ROE26" s="548"/>
      <c r="ROF26" s="72"/>
      <c r="ROG26" s="72"/>
      <c r="ROS26" s="72"/>
      <c r="ROT26" s="73"/>
      <c r="ROU26" s="548"/>
      <c r="ROV26" s="72"/>
      <c r="ROW26" s="72"/>
      <c r="RPI26" s="72"/>
      <c r="RPJ26" s="73"/>
      <c r="RPK26" s="548"/>
      <c r="RPL26" s="72"/>
      <c r="RPM26" s="72"/>
      <c r="RPY26" s="72"/>
      <c r="RPZ26" s="73"/>
      <c r="RQA26" s="548"/>
      <c r="RQB26" s="72"/>
      <c r="RQC26" s="72"/>
      <c r="RQO26" s="72"/>
      <c r="RQP26" s="73"/>
      <c r="RQQ26" s="548"/>
      <c r="RQR26" s="72"/>
      <c r="RQS26" s="72"/>
      <c r="RRE26" s="72"/>
      <c r="RRF26" s="73"/>
      <c r="RRG26" s="548"/>
      <c r="RRH26" s="72"/>
      <c r="RRI26" s="72"/>
      <c r="RRU26" s="72"/>
      <c r="RRV26" s="73"/>
      <c r="RRW26" s="548"/>
      <c r="RRX26" s="72"/>
      <c r="RRY26" s="72"/>
      <c r="RSK26" s="72"/>
      <c r="RSL26" s="73"/>
      <c r="RSM26" s="548"/>
      <c r="RSN26" s="72"/>
      <c r="RSO26" s="72"/>
      <c r="RTA26" s="72"/>
      <c r="RTB26" s="73"/>
      <c r="RTC26" s="548"/>
      <c r="RTD26" s="72"/>
      <c r="RTE26" s="72"/>
      <c r="RTQ26" s="72"/>
      <c r="RTR26" s="73"/>
      <c r="RTS26" s="548"/>
      <c r="RTT26" s="72"/>
      <c r="RTU26" s="72"/>
      <c r="RUG26" s="72"/>
      <c r="RUH26" s="73"/>
      <c r="RUI26" s="548"/>
      <c r="RUJ26" s="72"/>
      <c r="RUK26" s="72"/>
      <c r="RUW26" s="72"/>
      <c r="RUX26" s="73"/>
      <c r="RUY26" s="548"/>
      <c r="RUZ26" s="72"/>
      <c r="RVA26" s="72"/>
      <c r="RVM26" s="72"/>
      <c r="RVN26" s="73"/>
      <c r="RVO26" s="548"/>
      <c r="RVP26" s="72"/>
      <c r="RVQ26" s="72"/>
      <c r="RWC26" s="72"/>
      <c r="RWD26" s="73"/>
      <c r="RWE26" s="548"/>
      <c r="RWF26" s="72"/>
      <c r="RWG26" s="72"/>
      <c r="RWS26" s="72"/>
      <c r="RWT26" s="73"/>
      <c r="RWU26" s="548"/>
      <c r="RWV26" s="72"/>
      <c r="RWW26" s="72"/>
      <c r="RXI26" s="72"/>
      <c r="RXJ26" s="73"/>
      <c r="RXK26" s="548"/>
      <c r="RXL26" s="72"/>
      <c r="RXM26" s="72"/>
      <c r="RXY26" s="72"/>
      <c r="RXZ26" s="73"/>
      <c r="RYA26" s="548"/>
      <c r="RYB26" s="72"/>
      <c r="RYC26" s="72"/>
      <c r="RYO26" s="72"/>
      <c r="RYP26" s="73"/>
      <c r="RYQ26" s="548"/>
      <c r="RYR26" s="72"/>
      <c r="RYS26" s="72"/>
      <c r="RZE26" s="72"/>
      <c r="RZF26" s="73"/>
      <c r="RZG26" s="548"/>
      <c r="RZH26" s="72"/>
      <c r="RZI26" s="72"/>
      <c r="RZU26" s="72"/>
      <c r="RZV26" s="73"/>
      <c r="RZW26" s="548"/>
      <c r="RZX26" s="72"/>
      <c r="RZY26" s="72"/>
      <c r="SAK26" s="72"/>
      <c r="SAL26" s="73"/>
      <c r="SAM26" s="548"/>
      <c r="SAN26" s="72"/>
      <c r="SAO26" s="72"/>
      <c r="SBA26" s="72"/>
      <c r="SBB26" s="73"/>
      <c r="SBC26" s="548"/>
      <c r="SBD26" s="72"/>
      <c r="SBE26" s="72"/>
      <c r="SBQ26" s="72"/>
      <c r="SBR26" s="73"/>
      <c r="SBS26" s="548"/>
      <c r="SBT26" s="72"/>
      <c r="SBU26" s="72"/>
      <c r="SCG26" s="72"/>
      <c r="SCH26" s="73"/>
      <c r="SCI26" s="548"/>
      <c r="SCJ26" s="72"/>
      <c r="SCK26" s="72"/>
      <c r="SCW26" s="72"/>
      <c r="SCX26" s="73"/>
      <c r="SCY26" s="548"/>
      <c r="SCZ26" s="72"/>
      <c r="SDA26" s="72"/>
      <c r="SDM26" s="72"/>
      <c r="SDN26" s="73"/>
      <c r="SDO26" s="548"/>
      <c r="SDP26" s="72"/>
      <c r="SDQ26" s="72"/>
      <c r="SEC26" s="72"/>
      <c r="SED26" s="73"/>
      <c r="SEE26" s="548"/>
      <c r="SEF26" s="72"/>
      <c r="SEG26" s="72"/>
      <c r="SES26" s="72"/>
      <c r="SET26" s="73"/>
      <c r="SEU26" s="548"/>
      <c r="SEV26" s="72"/>
      <c r="SEW26" s="72"/>
      <c r="SFI26" s="72"/>
      <c r="SFJ26" s="73"/>
      <c r="SFK26" s="548"/>
      <c r="SFL26" s="72"/>
      <c r="SFM26" s="72"/>
      <c r="SFY26" s="72"/>
      <c r="SFZ26" s="73"/>
      <c r="SGA26" s="548"/>
      <c r="SGB26" s="72"/>
      <c r="SGC26" s="72"/>
      <c r="SGO26" s="72"/>
      <c r="SGP26" s="73"/>
      <c r="SGQ26" s="548"/>
      <c r="SGR26" s="72"/>
      <c r="SGS26" s="72"/>
      <c r="SHE26" s="72"/>
      <c r="SHF26" s="73"/>
      <c r="SHG26" s="548"/>
      <c r="SHH26" s="72"/>
      <c r="SHI26" s="72"/>
      <c r="SHU26" s="72"/>
      <c r="SHV26" s="73"/>
      <c r="SHW26" s="548"/>
      <c r="SHX26" s="72"/>
      <c r="SHY26" s="72"/>
      <c r="SIK26" s="72"/>
      <c r="SIL26" s="73"/>
      <c r="SIM26" s="548"/>
      <c r="SIN26" s="72"/>
      <c r="SIO26" s="72"/>
      <c r="SJA26" s="72"/>
      <c r="SJB26" s="73"/>
      <c r="SJC26" s="548"/>
      <c r="SJD26" s="72"/>
      <c r="SJE26" s="72"/>
      <c r="SJQ26" s="72"/>
      <c r="SJR26" s="73"/>
      <c r="SJS26" s="548"/>
      <c r="SJT26" s="72"/>
      <c r="SJU26" s="72"/>
      <c r="SKG26" s="72"/>
      <c r="SKH26" s="73"/>
      <c r="SKI26" s="548"/>
      <c r="SKJ26" s="72"/>
      <c r="SKK26" s="72"/>
      <c r="SKW26" s="72"/>
      <c r="SKX26" s="73"/>
      <c r="SKY26" s="548"/>
      <c r="SKZ26" s="72"/>
      <c r="SLA26" s="72"/>
      <c r="SLM26" s="72"/>
      <c r="SLN26" s="73"/>
      <c r="SLO26" s="548"/>
      <c r="SLP26" s="72"/>
      <c r="SLQ26" s="72"/>
      <c r="SMC26" s="72"/>
      <c r="SMD26" s="73"/>
      <c r="SME26" s="548"/>
      <c r="SMF26" s="72"/>
      <c r="SMG26" s="72"/>
      <c r="SMS26" s="72"/>
      <c r="SMT26" s="73"/>
      <c r="SMU26" s="548"/>
      <c r="SMV26" s="72"/>
      <c r="SMW26" s="72"/>
      <c r="SNI26" s="72"/>
      <c r="SNJ26" s="73"/>
      <c r="SNK26" s="548"/>
      <c r="SNL26" s="72"/>
      <c r="SNM26" s="72"/>
      <c r="SNY26" s="72"/>
      <c r="SNZ26" s="73"/>
      <c r="SOA26" s="548"/>
      <c r="SOB26" s="72"/>
      <c r="SOC26" s="72"/>
      <c r="SOO26" s="72"/>
      <c r="SOP26" s="73"/>
      <c r="SOQ26" s="548"/>
      <c r="SOR26" s="72"/>
      <c r="SOS26" s="72"/>
      <c r="SPE26" s="72"/>
      <c r="SPF26" s="73"/>
      <c r="SPG26" s="548"/>
      <c r="SPH26" s="72"/>
      <c r="SPI26" s="72"/>
      <c r="SPU26" s="72"/>
      <c r="SPV26" s="73"/>
      <c r="SPW26" s="548"/>
      <c r="SPX26" s="72"/>
      <c r="SPY26" s="72"/>
      <c r="SQK26" s="72"/>
      <c r="SQL26" s="73"/>
      <c r="SQM26" s="548"/>
      <c r="SQN26" s="72"/>
      <c r="SQO26" s="72"/>
      <c r="SRA26" s="72"/>
      <c r="SRB26" s="73"/>
      <c r="SRC26" s="548"/>
      <c r="SRD26" s="72"/>
      <c r="SRE26" s="72"/>
      <c r="SRQ26" s="72"/>
      <c r="SRR26" s="73"/>
      <c r="SRS26" s="548"/>
      <c r="SRT26" s="72"/>
      <c r="SRU26" s="72"/>
      <c r="SSG26" s="72"/>
      <c r="SSH26" s="73"/>
      <c r="SSI26" s="548"/>
      <c r="SSJ26" s="72"/>
      <c r="SSK26" s="72"/>
      <c r="SSW26" s="72"/>
      <c r="SSX26" s="73"/>
      <c r="SSY26" s="548"/>
      <c r="SSZ26" s="72"/>
      <c r="STA26" s="72"/>
      <c r="STM26" s="72"/>
      <c r="STN26" s="73"/>
      <c r="STO26" s="548"/>
      <c r="STP26" s="72"/>
      <c r="STQ26" s="72"/>
      <c r="SUC26" s="72"/>
      <c r="SUD26" s="73"/>
      <c r="SUE26" s="548"/>
      <c r="SUF26" s="72"/>
      <c r="SUG26" s="72"/>
      <c r="SUS26" s="72"/>
      <c r="SUT26" s="73"/>
      <c r="SUU26" s="548"/>
      <c r="SUV26" s="72"/>
      <c r="SUW26" s="72"/>
      <c r="SVI26" s="72"/>
      <c r="SVJ26" s="73"/>
      <c r="SVK26" s="548"/>
      <c r="SVL26" s="72"/>
      <c r="SVM26" s="72"/>
      <c r="SVY26" s="72"/>
      <c r="SVZ26" s="73"/>
      <c r="SWA26" s="548"/>
      <c r="SWB26" s="72"/>
      <c r="SWC26" s="72"/>
      <c r="SWO26" s="72"/>
      <c r="SWP26" s="73"/>
      <c r="SWQ26" s="548"/>
      <c r="SWR26" s="72"/>
      <c r="SWS26" s="72"/>
      <c r="SXE26" s="72"/>
      <c r="SXF26" s="73"/>
      <c r="SXG26" s="548"/>
      <c r="SXH26" s="72"/>
      <c r="SXI26" s="72"/>
      <c r="SXU26" s="72"/>
      <c r="SXV26" s="73"/>
      <c r="SXW26" s="548"/>
      <c r="SXX26" s="72"/>
      <c r="SXY26" s="72"/>
      <c r="SYK26" s="72"/>
      <c r="SYL26" s="73"/>
      <c r="SYM26" s="548"/>
      <c r="SYN26" s="72"/>
      <c r="SYO26" s="72"/>
      <c r="SZA26" s="72"/>
      <c r="SZB26" s="73"/>
      <c r="SZC26" s="548"/>
      <c r="SZD26" s="72"/>
      <c r="SZE26" s="72"/>
      <c r="SZQ26" s="72"/>
      <c r="SZR26" s="73"/>
      <c r="SZS26" s="548"/>
      <c r="SZT26" s="72"/>
      <c r="SZU26" s="72"/>
      <c r="TAG26" s="72"/>
      <c r="TAH26" s="73"/>
      <c r="TAI26" s="548"/>
      <c r="TAJ26" s="72"/>
      <c r="TAK26" s="72"/>
      <c r="TAW26" s="72"/>
      <c r="TAX26" s="73"/>
      <c r="TAY26" s="548"/>
      <c r="TAZ26" s="72"/>
      <c r="TBA26" s="72"/>
      <c r="TBM26" s="72"/>
      <c r="TBN26" s="73"/>
      <c r="TBO26" s="548"/>
      <c r="TBP26" s="72"/>
      <c r="TBQ26" s="72"/>
      <c r="TCC26" s="72"/>
      <c r="TCD26" s="73"/>
      <c r="TCE26" s="548"/>
      <c r="TCF26" s="72"/>
      <c r="TCG26" s="72"/>
      <c r="TCS26" s="72"/>
      <c r="TCT26" s="73"/>
      <c r="TCU26" s="548"/>
      <c r="TCV26" s="72"/>
      <c r="TCW26" s="72"/>
      <c r="TDI26" s="72"/>
      <c r="TDJ26" s="73"/>
      <c r="TDK26" s="548"/>
      <c r="TDL26" s="72"/>
      <c r="TDM26" s="72"/>
      <c r="TDY26" s="72"/>
      <c r="TDZ26" s="73"/>
      <c r="TEA26" s="548"/>
      <c r="TEB26" s="72"/>
      <c r="TEC26" s="72"/>
      <c r="TEO26" s="72"/>
      <c r="TEP26" s="73"/>
      <c r="TEQ26" s="548"/>
      <c r="TER26" s="72"/>
      <c r="TES26" s="72"/>
      <c r="TFE26" s="72"/>
      <c r="TFF26" s="73"/>
      <c r="TFG26" s="548"/>
      <c r="TFH26" s="72"/>
      <c r="TFI26" s="72"/>
      <c r="TFU26" s="72"/>
      <c r="TFV26" s="73"/>
      <c r="TFW26" s="548"/>
      <c r="TFX26" s="72"/>
      <c r="TFY26" s="72"/>
      <c r="TGK26" s="72"/>
      <c r="TGL26" s="73"/>
      <c r="TGM26" s="548"/>
      <c r="TGN26" s="72"/>
      <c r="TGO26" s="72"/>
      <c r="THA26" s="72"/>
      <c r="THB26" s="73"/>
      <c r="THC26" s="548"/>
      <c r="THD26" s="72"/>
      <c r="THE26" s="72"/>
      <c r="THQ26" s="72"/>
      <c r="THR26" s="73"/>
      <c r="THS26" s="548"/>
      <c r="THT26" s="72"/>
      <c r="THU26" s="72"/>
      <c r="TIG26" s="72"/>
      <c r="TIH26" s="73"/>
      <c r="TII26" s="548"/>
      <c r="TIJ26" s="72"/>
      <c r="TIK26" s="72"/>
      <c r="TIW26" s="72"/>
      <c r="TIX26" s="73"/>
      <c r="TIY26" s="548"/>
      <c r="TIZ26" s="72"/>
      <c r="TJA26" s="72"/>
      <c r="TJM26" s="72"/>
      <c r="TJN26" s="73"/>
      <c r="TJO26" s="548"/>
      <c r="TJP26" s="72"/>
      <c r="TJQ26" s="72"/>
      <c r="TKC26" s="72"/>
      <c r="TKD26" s="73"/>
      <c r="TKE26" s="548"/>
      <c r="TKF26" s="72"/>
      <c r="TKG26" s="72"/>
      <c r="TKS26" s="72"/>
      <c r="TKT26" s="73"/>
      <c r="TKU26" s="548"/>
      <c r="TKV26" s="72"/>
      <c r="TKW26" s="72"/>
      <c r="TLI26" s="72"/>
      <c r="TLJ26" s="73"/>
      <c r="TLK26" s="548"/>
      <c r="TLL26" s="72"/>
      <c r="TLM26" s="72"/>
      <c r="TLY26" s="72"/>
      <c r="TLZ26" s="73"/>
      <c r="TMA26" s="548"/>
      <c r="TMB26" s="72"/>
      <c r="TMC26" s="72"/>
      <c r="TMO26" s="72"/>
      <c r="TMP26" s="73"/>
      <c r="TMQ26" s="548"/>
      <c r="TMR26" s="72"/>
      <c r="TMS26" s="72"/>
      <c r="TNE26" s="72"/>
      <c r="TNF26" s="73"/>
      <c r="TNG26" s="548"/>
      <c r="TNH26" s="72"/>
      <c r="TNI26" s="72"/>
      <c r="TNU26" s="72"/>
      <c r="TNV26" s="73"/>
      <c r="TNW26" s="548"/>
      <c r="TNX26" s="72"/>
      <c r="TNY26" s="72"/>
      <c r="TOK26" s="72"/>
      <c r="TOL26" s="73"/>
      <c r="TOM26" s="548"/>
      <c r="TON26" s="72"/>
      <c r="TOO26" s="72"/>
      <c r="TPA26" s="72"/>
      <c r="TPB26" s="73"/>
      <c r="TPC26" s="548"/>
      <c r="TPD26" s="72"/>
      <c r="TPE26" s="72"/>
      <c r="TPQ26" s="72"/>
      <c r="TPR26" s="73"/>
      <c r="TPS26" s="548"/>
      <c r="TPT26" s="72"/>
      <c r="TPU26" s="72"/>
      <c r="TQG26" s="72"/>
      <c r="TQH26" s="73"/>
      <c r="TQI26" s="548"/>
      <c r="TQJ26" s="72"/>
      <c r="TQK26" s="72"/>
      <c r="TQW26" s="72"/>
      <c r="TQX26" s="73"/>
      <c r="TQY26" s="548"/>
      <c r="TQZ26" s="72"/>
      <c r="TRA26" s="72"/>
      <c r="TRM26" s="72"/>
      <c r="TRN26" s="73"/>
      <c r="TRO26" s="548"/>
      <c r="TRP26" s="72"/>
      <c r="TRQ26" s="72"/>
      <c r="TSC26" s="72"/>
      <c r="TSD26" s="73"/>
      <c r="TSE26" s="548"/>
      <c r="TSF26" s="72"/>
      <c r="TSG26" s="72"/>
      <c r="TSS26" s="72"/>
      <c r="TST26" s="73"/>
      <c r="TSU26" s="548"/>
      <c r="TSV26" s="72"/>
      <c r="TSW26" s="72"/>
      <c r="TTI26" s="72"/>
      <c r="TTJ26" s="73"/>
      <c r="TTK26" s="548"/>
      <c r="TTL26" s="72"/>
      <c r="TTM26" s="72"/>
      <c r="TTY26" s="72"/>
      <c r="TTZ26" s="73"/>
      <c r="TUA26" s="548"/>
      <c r="TUB26" s="72"/>
      <c r="TUC26" s="72"/>
      <c r="TUO26" s="72"/>
      <c r="TUP26" s="73"/>
      <c r="TUQ26" s="548"/>
      <c r="TUR26" s="72"/>
      <c r="TUS26" s="72"/>
      <c r="TVE26" s="72"/>
      <c r="TVF26" s="73"/>
      <c r="TVG26" s="548"/>
      <c r="TVH26" s="72"/>
      <c r="TVI26" s="72"/>
      <c r="TVU26" s="72"/>
      <c r="TVV26" s="73"/>
      <c r="TVW26" s="548"/>
      <c r="TVX26" s="72"/>
      <c r="TVY26" s="72"/>
      <c r="TWK26" s="72"/>
      <c r="TWL26" s="73"/>
      <c r="TWM26" s="548"/>
      <c r="TWN26" s="72"/>
      <c r="TWO26" s="72"/>
      <c r="TXA26" s="72"/>
      <c r="TXB26" s="73"/>
      <c r="TXC26" s="548"/>
      <c r="TXD26" s="72"/>
      <c r="TXE26" s="72"/>
      <c r="TXQ26" s="72"/>
      <c r="TXR26" s="73"/>
      <c r="TXS26" s="548"/>
      <c r="TXT26" s="72"/>
      <c r="TXU26" s="72"/>
      <c r="TYG26" s="72"/>
      <c r="TYH26" s="73"/>
      <c r="TYI26" s="548"/>
      <c r="TYJ26" s="72"/>
      <c r="TYK26" s="72"/>
      <c r="TYW26" s="72"/>
      <c r="TYX26" s="73"/>
      <c r="TYY26" s="548"/>
      <c r="TYZ26" s="72"/>
      <c r="TZA26" s="72"/>
      <c r="TZM26" s="72"/>
      <c r="TZN26" s="73"/>
      <c r="TZO26" s="548"/>
      <c r="TZP26" s="72"/>
      <c r="TZQ26" s="72"/>
      <c r="UAC26" s="72"/>
      <c r="UAD26" s="73"/>
      <c r="UAE26" s="548"/>
      <c r="UAF26" s="72"/>
      <c r="UAG26" s="72"/>
      <c r="UAS26" s="72"/>
      <c r="UAT26" s="73"/>
      <c r="UAU26" s="548"/>
      <c r="UAV26" s="72"/>
      <c r="UAW26" s="72"/>
      <c r="UBI26" s="72"/>
      <c r="UBJ26" s="73"/>
      <c r="UBK26" s="548"/>
      <c r="UBL26" s="72"/>
      <c r="UBM26" s="72"/>
      <c r="UBY26" s="72"/>
      <c r="UBZ26" s="73"/>
      <c r="UCA26" s="548"/>
      <c r="UCB26" s="72"/>
      <c r="UCC26" s="72"/>
      <c r="UCO26" s="72"/>
      <c r="UCP26" s="73"/>
      <c r="UCQ26" s="548"/>
      <c r="UCR26" s="72"/>
      <c r="UCS26" s="72"/>
      <c r="UDE26" s="72"/>
      <c r="UDF26" s="73"/>
      <c r="UDG26" s="548"/>
      <c r="UDH26" s="72"/>
      <c r="UDI26" s="72"/>
      <c r="UDU26" s="72"/>
      <c r="UDV26" s="73"/>
      <c r="UDW26" s="548"/>
      <c r="UDX26" s="72"/>
      <c r="UDY26" s="72"/>
      <c r="UEK26" s="72"/>
      <c r="UEL26" s="73"/>
      <c r="UEM26" s="548"/>
      <c r="UEN26" s="72"/>
      <c r="UEO26" s="72"/>
      <c r="UFA26" s="72"/>
      <c r="UFB26" s="73"/>
      <c r="UFC26" s="548"/>
      <c r="UFD26" s="72"/>
      <c r="UFE26" s="72"/>
      <c r="UFQ26" s="72"/>
      <c r="UFR26" s="73"/>
      <c r="UFS26" s="548"/>
      <c r="UFT26" s="72"/>
      <c r="UFU26" s="72"/>
      <c r="UGG26" s="72"/>
      <c r="UGH26" s="73"/>
      <c r="UGI26" s="548"/>
      <c r="UGJ26" s="72"/>
      <c r="UGK26" s="72"/>
      <c r="UGW26" s="72"/>
      <c r="UGX26" s="73"/>
      <c r="UGY26" s="548"/>
      <c r="UGZ26" s="72"/>
      <c r="UHA26" s="72"/>
      <c r="UHM26" s="72"/>
      <c r="UHN26" s="73"/>
      <c r="UHO26" s="548"/>
      <c r="UHP26" s="72"/>
      <c r="UHQ26" s="72"/>
      <c r="UIC26" s="72"/>
      <c r="UID26" s="73"/>
      <c r="UIE26" s="548"/>
      <c r="UIF26" s="72"/>
      <c r="UIG26" s="72"/>
      <c r="UIS26" s="72"/>
      <c r="UIT26" s="73"/>
      <c r="UIU26" s="548"/>
      <c r="UIV26" s="72"/>
      <c r="UIW26" s="72"/>
      <c r="UJI26" s="72"/>
      <c r="UJJ26" s="73"/>
      <c r="UJK26" s="548"/>
      <c r="UJL26" s="72"/>
      <c r="UJM26" s="72"/>
      <c r="UJY26" s="72"/>
      <c r="UJZ26" s="73"/>
      <c r="UKA26" s="548"/>
      <c r="UKB26" s="72"/>
      <c r="UKC26" s="72"/>
      <c r="UKO26" s="72"/>
      <c r="UKP26" s="73"/>
      <c r="UKQ26" s="548"/>
      <c r="UKR26" s="72"/>
      <c r="UKS26" s="72"/>
      <c r="ULE26" s="72"/>
      <c r="ULF26" s="73"/>
      <c r="ULG26" s="548"/>
      <c r="ULH26" s="72"/>
      <c r="ULI26" s="72"/>
      <c r="ULU26" s="72"/>
      <c r="ULV26" s="73"/>
      <c r="ULW26" s="548"/>
      <c r="ULX26" s="72"/>
      <c r="ULY26" s="72"/>
      <c r="UMK26" s="72"/>
      <c r="UML26" s="73"/>
      <c r="UMM26" s="548"/>
      <c r="UMN26" s="72"/>
      <c r="UMO26" s="72"/>
      <c r="UNA26" s="72"/>
      <c r="UNB26" s="73"/>
      <c r="UNC26" s="548"/>
      <c r="UND26" s="72"/>
      <c r="UNE26" s="72"/>
      <c r="UNQ26" s="72"/>
      <c r="UNR26" s="73"/>
      <c r="UNS26" s="548"/>
      <c r="UNT26" s="72"/>
      <c r="UNU26" s="72"/>
      <c r="UOG26" s="72"/>
      <c r="UOH26" s="73"/>
      <c r="UOI26" s="548"/>
      <c r="UOJ26" s="72"/>
      <c r="UOK26" s="72"/>
      <c r="UOW26" s="72"/>
      <c r="UOX26" s="73"/>
      <c r="UOY26" s="548"/>
      <c r="UOZ26" s="72"/>
      <c r="UPA26" s="72"/>
      <c r="UPM26" s="72"/>
      <c r="UPN26" s="73"/>
      <c r="UPO26" s="548"/>
      <c r="UPP26" s="72"/>
      <c r="UPQ26" s="72"/>
      <c r="UQC26" s="72"/>
      <c r="UQD26" s="73"/>
      <c r="UQE26" s="548"/>
      <c r="UQF26" s="72"/>
      <c r="UQG26" s="72"/>
      <c r="UQS26" s="72"/>
      <c r="UQT26" s="73"/>
      <c r="UQU26" s="548"/>
      <c r="UQV26" s="72"/>
      <c r="UQW26" s="72"/>
      <c r="URI26" s="72"/>
      <c r="URJ26" s="73"/>
      <c r="URK26" s="548"/>
      <c r="URL26" s="72"/>
      <c r="URM26" s="72"/>
      <c r="URY26" s="72"/>
      <c r="URZ26" s="73"/>
      <c r="USA26" s="548"/>
      <c r="USB26" s="72"/>
      <c r="USC26" s="72"/>
      <c r="USO26" s="72"/>
      <c r="USP26" s="73"/>
      <c r="USQ26" s="548"/>
      <c r="USR26" s="72"/>
      <c r="USS26" s="72"/>
      <c r="UTE26" s="72"/>
      <c r="UTF26" s="73"/>
      <c r="UTG26" s="548"/>
      <c r="UTH26" s="72"/>
      <c r="UTI26" s="72"/>
      <c r="UTU26" s="72"/>
      <c r="UTV26" s="73"/>
      <c r="UTW26" s="548"/>
      <c r="UTX26" s="72"/>
      <c r="UTY26" s="72"/>
      <c r="UUK26" s="72"/>
      <c r="UUL26" s="73"/>
      <c r="UUM26" s="548"/>
      <c r="UUN26" s="72"/>
      <c r="UUO26" s="72"/>
      <c r="UVA26" s="72"/>
      <c r="UVB26" s="73"/>
      <c r="UVC26" s="548"/>
      <c r="UVD26" s="72"/>
      <c r="UVE26" s="72"/>
      <c r="UVQ26" s="72"/>
      <c r="UVR26" s="73"/>
      <c r="UVS26" s="548"/>
      <c r="UVT26" s="72"/>
      <c r="UVU26" s="72"/>
      <c r="UWG26" s="72"/>
      <c r="UWH26" s="73"/>
      <c r="UWI26" s="548"/>
      <c r="UWJ26" s="72"/>
      <c r="UWK26" s="72"/>
      <c r="UWW26" s="72"/>
      <c r="UWX26" s="73"/>
      <c r="UWY26" s="548"/>
      <c r="UWZ26" s="72"/>
      <c r="UXA26" s="72"/>
      <c r="UXM26" s="72"/>
      <c r="UXN26" s="73"/>
      <c r="UXO26" s="548"/>
      <c r="UXP26" s="72"/>
      <c r="UXQ26" s="72"/>
      <c r="UYC26" s="72"/>
      <c r="UYD26" s="73"/>
      <c r="UYE26" s="548"/>
      <c r="UYF26" s="72"/>
      <c r="UYG26" s="72"/>
      <c r="UYS26" s="72"/>
      <c r="UYT26" s="73"/>
      <c r="UYU26" s="548"/>
      <c r="UYV26" s="72"/>
      <c r="UYW26" s="72"/>
      <c r="UZI26" s="72"/>
      <c r="UZJ26" s="73"/>
      <c r="UZK26" s="548"/>
      <c r="UZL26" s="72"/>
      <c r="UZM26" s="72"/>
      <c r="UZY26" s="72"/>
      <c r="UZZ26" s="73"/>
      <c r="VAA26" s="548"/>
      <c r="VAB26" s="72"/>
      <c r="VAC26" s="72"/>
      <c r="VAO26" s="72"/>
      <c r="VAP26" s="73"/>
      <c r="VAQ26" s="548"/>
      <c r="VAR26" s="72"/>
      <c r="VAS26" s="72"/>
      <c r="VBE26" s="72"/>
      <c r="VBF26" s="73"/>
      <c r="VBG26" s="548"/>
      <c r="VBH26" s="72"/>
      <c r="VBI26" s="72"/>
      <c r="VBU26" s="72"/>
      <c r="VBV26" s="73"/>
      <c r="VBW26" s="548"/>
      <c r="VBX26" s="72"/>
      <c r="VBY26" s="72"/>
      <c r="VCK26" s="72"/>
      <c r="VCL26" s="73"/>
      <c r="VCM26" s="548"/>
      <c r="VCN26" s="72"/>
      <c r="VCO26" s="72"/>
      <c r="VDA26" s="72"/>
      <c r="VDB26" s="73"/>
      <c r="VDC26" s="548"/>
      <c r="VDD26" s="72"/>
      <c r="VDE26" s="72"/>
      <c r="VDQ26" s="72"/>
      <c r="VDR26" s="73"/>
      <c r="VDS26" s="548"/>
      <c r="VDT26" s="72"/>
      <c r="VDU26" s="72"/>
      <c r="VEG26" s="72"/>
      <c r="VEH26" s="73"/>
      <c r="VEI26" s="548"/>
      <c r="VEJ26" s="72"/>
      <c r="VEK26" s="72"/>
      <c r="VEW26" s="72"/>
      <c r="VEX26" s="73"/>
      <c r="VEY26" s="548"/>
      <c r="VEZ26" s="72"/>
      <c r="VFA26" s="72"/>
      <c r="VFM26" s="72"/>
      <c r="VFN26" s="73"/>
      <c r="VFO26" s="548"/>
      <c r="VFP26" s="72"/>
      <c r="VFQ26" s="72"/>
      <c r="VGC26" s="72"/>
      <c r="VGD26" s="73"/>
      <c r="VGE26" s="548"/>
      <c r="VGF26" s="72"/>
      <c r="VGG26" s="72"/>
      <c r="VGS26" s="72"/>
      <c r="VGT26" s="73"/>
      <c r="VGU26" s="548"/>
      <c r="VGV26" s="72"/>
      <c r="VGW26" s="72"/>
      <c r="VHI26" s="72"/>
      <c r="VHJ26" s="73"/>
      <c r="VHK26" s="548"/>
      <c r="VHL26" s="72"/>
      <c r="VHM26" s="72"/>
      <c r="VHY26" s="72"/>
      <c r="VHZ26" s="73"/>
      <c r="VIA26" s="548"/>
      <c r="VIB26" s="72"/>
      <c r="VIC26" s="72"/>
      <c r="VIO26" s="72"/>
      <c r="VIP26" s="73"/>
      <c r="VIQ26" s="548"/>
      <c r="VIR26" s="72"/>
      <c r="VIS26" s="72"/>
      <c r="VJE26" s="72"/>
      <c r="VJF26" s="73"/>
      <c r="VJG26" s="548"/>
      <c r="VJH26" s="72"/>
      <c r="VJI26" s="72"/>
      <c r="VJU26" s="72"/>
      <c r="VJV26" s="73"/>
      <c r="VJW26" s="548"/>
      <c r="VJX26" s="72"/>
      <c r="VJY26" s="72"/>
      <c r="VKK26" s="72"/>
      <c r="VKL26" s="73"/>
      <c r="VKM26" s="548"/>
      <c r="VKN26" s="72"/>
      <c r="VKO26" s="72"/>
      <c r="VLA26" s="72"/>
      <c r="VLB26" s="73"/>
      <c r="VLC26" s="548"/>
      <c r="VLD26" s="72"/>
      <c r="VLE26" s="72"/>
      <c r="VLQ26" s="72"/>
      <c r="VLR26" s="73"/>
      <c r="VLS26" s="548"/>
      <c r="VLT26" s="72"/>
      <c r="VLU26" s="72"/>
      <c r="VMG26" s="72"/>
      <c r="VMH26" s="73"/>
      <c r="VMI26" s="548"/>
      <c r="VMJ26" s="72"/>
      <c r="VMK26" s="72"/>
      <c r="VMW26" s="72"/>
      <c r="VMX26" s="73"/>
      <c r="VMY26" s="548"/>
      <c r="VMZ26" s="72"/>
      <c r="VNA26" s="72"/>
      <c r="VNM26" s="72"/>
      <c r="VNN26" s="73"/>
      <c r="VNO26" s="548"/>
      <c r="VNP26" s="72"/>
      <c r="VNQ26" s="72"/>
      <c r="VOC26" s="72"/>
      <c r="VOD26" s="73"/>
      <c r="VOE26" s="548"/>
      <c r="VOF26" s="72"/>
      <c r="VOG26" s="72"/>
      <c r="VOS26" s="72"/>
      <c r="VOT26" s="73"/>
      <c r="VOU26" s="548"/>
      <c r="VOV26" s="72"/>
      <c r="VOW26" s="72"/>
      <c r="VPI26" s="72"/>
      <c r="VPJ26" s="73"/>
      <c r="VPK26" s="548"/>
      <c r="VPL26" s="72"/>
      <c r="VPM26" s="72"/>
      <c r="VPY26" s="72"/>
      <c r="VPZ26" s="73"/>
      <c r="VQA26" s="548"/>
      <c r="VQB26" s="72"/>
      <c r="VQC26" s="72"/>
      <c r="VQO26" s="72"/>
      <c r="VQP26" s="73"/>
      <c r="VQQ26" s="548"/>
      <c r="VQR26" s="72"/>
      <c r="VQS26" s="72"/>
      <c r="VRE26" s="72"/>
      <c r="VRF26" s="73"/>
      <c r="VRG26" s="548"/>
      <c r="VRH26" s="72"/>
      <c r="VRI26" s="72"/>
      <c r="VRU26" s="72"/>
      <c r="VRV26" s="73"/>
      <c r="VRW26" s="548"/>
      <c r="VRX26" s="72"/>
      <c r="VRY26" s="72"/>
      <c r="VSK26" s="72"/>
      <c r="VSL26" s="73"/>
      <c r="VSM26" s="548"/>
      <c r="VSN26" s="72"/>
      <c r="VSO26" s="72"/>
      <c r="VTA26" s="72"/>
      <c r="VTB26" s="73"/>
      <c r="VTC26" s="548"/>
      <c r="VTD26" s="72"/>
      <c r="VTE26" s="72"/>
      <c r="VTQ26" s="72"/>
      <c r="VTR26" s="73"/>
      <c r="VTS26" s="548"/>
      <c r="VTT26" s="72"/>
      <c r="VTU26" s="72"/>
      <c r="VUG26" s="72"/>
      <c r="VUH26" s="73"/>
      <c r="VUI26" s="548"/>
      <c r="VUJ26" s="72"/>
      <c r="VUK26" s="72"/>
      <c r="VUW26" s="72"/>
      <c r="VUX26" s="73"/>
      <c r="VUY26" s="548"/>
      <c r="VUZ26" s="72"/>
      <c r="VVA26" s="72"/>
      <c r="VVM26" s="72"/>
      <c r="VVN26" s="73"/>
      <c r="VVO26" s="548"/>
      <c r="VVP26" s="72"/>
      <c r="VVQ26" s="72"/>
      <c r="VWC26" s="72"/>
      <c r="VWD26" s="73"/>
      <c r="VWE26" s="548"/>
      <c r="VWF26" s="72"/>
      <c r="VWG26" s="72"/>
      <c r="VWS26" s="72"/>
      <c r="VWT26" s="73"/>
      <c r="VWU26" s="548"/>
      <c r="VWV26" s="72"/>
      <c r="VWW26" s="72"/>
      <c r="VXI26" s="72"/>
      <c r="VXJ26" s="73"/>
      <c r="VXK26" s="548"/>
      <c r="VXL26" s="72"/>
      <c r="VXM26" s="72"/>
      <c r="VXY26" s="72"/>
      <c r="VXZ26" s="73"/>
      <c r="VYA26" s="548"/>
      <c r="VYB26" s="72"/>
      <c r="VYC26" s="72"/>
      <c r="VYO26" s="72"/>
      <c r="VYP26" s="73"/>
      <c r="VYQ26" s="548"/>
      <c r="VYR26" s="72"/>
      <c r="VYS26" s="72"/>
      <c r="VZE26" s="72"/>
      <c r="VZF26" s="73"/>
      <c r="VZG26" s="548"/>
      <c r="VZH26" s="72"/>
      <c r="VZI26" s="72"/>
      <c r="VZU26" s="72"/>
      <c r="VZV26" s="73"/>
      <c r="VZW26" s="548"/>
      <c r="VZX26" s="72"/>
      <c r="VZY26" s="72"/>
      <c r="WAK26" s="72"/>
      <c r="WAL26" s="73"/>
      <c r="WAM26" s="548"/>
      <c r="WAN26" s="72"/>
      <c r="WAO26" s="72"/>
      <c r="WBA26" s="72"/>
      <c r="WBB26" s="73"/>
      <c r="WBC26" s="548"/>
      <c r="WBD26" s="72"/>
      <c r="WBE26" s="72"/>
      <c r="WBQ26" s="72"/>
      <c r="WBR26" s="73"/>
      <c r="WBS26" s="548"/>
      <c r="WBT26" s="72"/>
      <c r="WBU26" s="72"/>
      <c r="WCG26" s="72"/>
      <c r="WCH26" s="73"/>
      <c r="WCI26" s="548"/>
      <c r="WCJ26" s="72"/>
      <c r="WCK26" s="72"/>
      <c r="WCW26" s="72"/>
      <c r="WCX26" s="73"/>
      <c r="WCY26" s="548"/>
      <c r="WCZ26" s="72"/>
      <c r="WDA26" s="72"/>
      <c r="WDM26" s="72"/>
      <c r="WDN26" s="73"/>
      <c r="WDO26" s="548"/>
      <c r="WDP26" s="72"/>
      <c r="WDQ26" s="72"/>
      <c r="WEC26" s="72"/>
      <c r="WED26" s="73"/>
      <c r="WEE26" s="548"/>
      <c r="WEF26" s="72"/>
      <c r="WEG26" s="72"/>
      <c r="WES26" s="72"/>
      <c r="WET26" s="73"/>
      <c r="WEU26" s="548"/>
      <c r="WEV26" s="72"/>
      <c r="WEW26" s="72"/>
      <c r="WFI26" s="72"/>
      <c r="WFJ26" s="73"/>
      <c r="WFK26" s="548"/>
      <c r="WFL26" s="72"/>
      <c r="WFM26" s="72"/>
      <c r="WFY26" s="72"/>
      <c r="WFZ26" s="73"/>
      <c r="WGA26" s="548"/>
      <c r="WGB26" s="72"/>
      <c r="WGC26" s="72"/>
      <c r="WGO26" s="72"/>
      <c r="WGP26" s="73"/>
      <c r="WGQ26" s="548"/>
      <c r="WGR26" s="72"/>
      <c r="WGS26" s="72"/>
      <c r="WHE26" s="72"/>
      <c r="WHF26" s="73"/>
      <c r="WHG26" s="548"/>
      <c r="WHH26" s="72"/>
      <c r="WHI26" s="72"/>
      <c r="WHU26" s="72"/>
      <c r="WHV26" s="73"/>
      <c r="WHW26" s="548"/>
      <c r="WHX26" s="72"/>
      <c r="WHY26" s="72"/>
      <c r="WIK26" s="72"/>
      <c r="WIL26" s="73"/>
      <c r="WIM26" s="548"/>
      <c r="WIN26" s="72"/>
      <c r="WIO26" s="72"/>
      <c r="WJA26" s="72"/>
      <c r="WJB26" s="73"/>
      <c r="WJC26" s="548"/>
      <c r="WJD26" s="72"/>
      <c r="WJE26" s="72"/>
      <c r="WJQ26" s="72"/>
      <c r="WJR26" s="73"/>
      <c r="WJS26" s="548"/>
      <c r="WJT26" s="72"/>
      <c r="WJU26" s="72"/>
      <c r="WKG26" s="72"/>
      <c r="WKH26" s="73"/>
      <c r="WKI26" s="548"/>
      <c r="WKJ26" s="72"/>
      <c r="WKK26" s="72"/>
      <c r="WKW26" s="72"/>
      <c r="WKX26" s="73"/>
      <c r="WKY26" s="548"/>
      <c r="WKZ26" s="72"/>
      <c r="WLA26" s="72"/>
      <c r="WLM26" s="72"/>
      <c r="WLN26" s="73"/>
      <c r="WLO26" s="548"/>
      <c r="WLP26" s="72"/>
      <c r="WLQ26" s="72"/>
      <c r="WMC26" s="72"/>
      <c r="WMD26" s="73"/>
      <c r="WME26" s="548"/>
      <c r="WMF26" s="72"/>
      <c r="WMG26" s="72"/>
      <c r="WMS26" s="72"/>
      <c r="WMT26" s="73"/>
      <c r="WMU26" s="548"/>
      <c r="WMV26" s="72"/>
      <c r="WMW26" s="72"/>
      <c r="WNI26" s="72"/>
      <c r="WNJ26" s="73"/>
      <c r="WNK26" s="548"/>
      <c r="WNL26" s="72"/>
      <c r="WNM26" s="72"/>
      <c r="WNY26" s="72"/>
      <c r="WNZ26" s="73"/>
      <c r="WOA26" s="548"/>
      <c r="WOB26" s="72"/>
      <c r="WOC26" s="72"/>
      <c r="WOO26" s="72"/>
      <c r="WOP26" s="73"/>
      <c r="WOQ26" s="548"/>
      <c r="WOR26" s="72"/>
      <c r="WOS26" s="72"/>
      <c r="WPE26" s="72"/>
      <c r="WPF26" s="73"/>
      <c r="WPG26" s="548"/>
      <c r="WPH26" s="72"/>
      <c r="WPI26" s="72"/>
      <c r="WPU26" s="72"/>
      <c r="WPV26" s="73"/>
      <c r="WPW26" s="548"/>
      <c r="WPX26" s="72"/>
      <c r="WPY26" s="72"/>
      <c r="WQK26" s="72"/>
      <c r="WQL26" s="73"/>
      <c r="WQM26" s="548"/>
      <c r="WQN26" s="72"/>
      <c r="WQO26" s="72"/>
      <c r="WRA26" s="72"/>
      <c r="WRB26" s="73"/>
      <c r="WRC26" s="548"/>
      <c r="WRD26" s="72"/>
      <c r="WRE26" s="72"/>
      <c r="WRQ26" s="72"/>
      <c r="WRR26" s="73"/>
      <c r="WRS26" s="548"/>
      <c r="WRT26" s="72"/>
      <c r="WRU26" s="72"/>
      <c r="WSG26" s="72"/>
      <c r="WSH26" s="73"/>
      <c r="WSI26" s="548"/>
      <c r="WSJ26" s="72"/>
      <c r="WSK26" s="72"/>
      <c r="WSW26" s="72"/>
      <c r="WSX26" s="73"/>
      <c r="WSY26" s="548"/>
      <c r="WSZ26" s="72"/>
      <c r="WTA26" s="72"/>
      <c r="WTM26" s="72"/>
      <c r="WTN26" s="73"/>
      <c r="WTO26" s="548"/>
      <c r="WTP26" s="72"/>
      <c r="WTQ26" s="72"/>
      <c r="WUC26" s="72"/>
      <c r="WUD26" s="73"/>
      <c r="WUE26" s="548"/>
      <c r="WUF26" s="72"/>
      <c r="WUG26" s="72"/>
      <c r="WUS26" s="72"/>
      <c r="WUT26" s="73"/>
      <c r="WUU26" s="548"/>
      <c r="WUV26" s="72"/>
      <c r="WUW26" s="72"/>
      <c r="WVI26" s="72"/>
      <c r="WVJ26" s="73"/>
      <c r="WVK26" s="548"/>
      <c r="WVL26" s="72"/>
      <c r="WVM26" s="72"/>
      <c r="WVY26" s="72"/>
      <c r="WVZ26" s="73"/>
      <c r="WWA26" s="548"/>
      <c r="WWB26" s="72"/>
      <c r="WWC26" s="72"/>
      <c r="WWO26" s="72"/>
      <c r="WWP26" s="73"/>
      <c r="WWQ26" s="548"/>
      <c r="WWR26" s="72"/>
      <c r="WWS26" s="72"/>
      <c r="WXE26" s="72"/>
      <c r="WXF26" s="73"/>
      <c r="WXG26" s="548"/>
      <c r="WXH26" s="72"/>
      <c r="WXI26" s="72"/>
      <c r="WXU26" s="72"/>
      <c r="WXV26" s="73"/>
      <c r="WXW26" s="548"/>
      <c r="WXX26" s="72"/>
      <c r="WXY26" s="72"/>
      <c r="WYK26" s="72"/>
      <c r="WYL26" s="73"/>
      <c r="WYM26" s="548"/>
      <c r="WYN26" s="72"/>
      <c r="WYO26" s="72"/>
      <c r="WZA26" s="72"/>
      <c r="WZB26" s="73"/>
      <c r="WZC26" s="548"/>
      <c r="WZD26" s="72"/>
      <c r="WZE26" s="72"/>
      <c r="WZQ26" s="72"/>
      <c r="WZR26" s="73"/>
      <c r="WZS26" s="548"/>
      <c r="WZT26" s="72"/>
      <c r="WZU26" s="72"/>
      <c r="XAG26" s="72"/>
      <c r="XAH26" s="73"/>
      <c r="XAI26" s="548"/>
      <c r="XAJ26" s="72"/>
      <c r="XAK26" s="72"/>
      <c r="XAW26" s="72"/>
      <c r="XAX26" s="73"/>
      <c r="XAY26" s="548"/>
      <c r="XAZ26" s="72"/>
      <c r="XBA26" s="72"/>
      <c r="XBM26" s="72"/>
      <c r="XBN26" s="73"/>
      <c r="XBO26" s="548"/>
      <c r="XBP26" s="72"/>
      <c r="XBQ26" s="72"/>
      <c r="XCC26" s="72"/>
      <c r="XCD26" s="73"/>
      <c r="XCE26" s="548"/>
      <c r="XCF26" s="72"/>
      <c r="XCG26" s="72"/>
      <c r="XCS26" s="72"/>
      <c r="XCT26" s="73"/>
      <c r="XCU26" s="548"/>
      <c r="XCV26" s="72"/>
      <c r="XCW26" s="72"/>
      <c r="XDI26" s="72"/>
      <c r="XDJ26" s="73"/>
      <c r="XDK26" s="548"/>
      <c r="XDL26" s="72"/>
      <c r="XDM26" s="72"/>
      <c r="XDY26" s="72"/>
      <c r="XDZ26" s="73"/>
      <c r="XEA26" s="548"/>
      <c r="XEB26" s="72"/>
      <c r="XEC26" s="72"/>
      <c r="XEO26" s="72"/>
      <c r="XEP26" s="73"/>
      <c r="XEQ26" s="548"/>
      <c r="XER26" s="72"/>
      <c r="XES26" s="72"/>
    </row>
    <row r="27" spans="1:1017 1025:2041 2049:3065 3073:4089 4097:5113 5121:6137 6145:7161 7169:8185 8193:9209 9217:10233 10241:11257 11265:12281 12289:13305 13313:14329 14337:15353 15361:16377" ht="45.75" customHeight="1" thickBot="1">
      <c r="B27" s="96"/>
      <c r="C27" s="408" t="s">
        <v>472</v>
      </c>
      <c r="D27" s="130" t="str">
        <f>IFERROR(INDEX(D23:F25,MATCH(D12,C23:C25,0),MATCH(D19,D22:F22,0)),"Incomplete section")</f>
        <v>Incomplete section</v>
      </c>
      <c r="FE27" s="74"/>
      <c r="FF27" s="605"/>
      <c r="FG27" s="605"/>
      <c r="FH27" s="114"/>
      <c r="FI27" s="74"/>
      <c r="FU27" s="74"/>
      <c r="FV27" s="605"/>
      <c r="FW27" s="605"/>
      <c r="FX27" s="114"/>
      <c r="FY27" s="74"/>
      <c r="GK27" s="74"/>
      <c r="GL27" s="605"/>
      <c r="GM27" s="605"/>
      <c r="GN27" s="114"/>
      <c r="GO27" s="74"/>
      <c r="HA27" s="74"/>
      <c r="HB27" s="605"/>
      <c r="HC27" s="605"/>
      <c r="HD27" s="114"/>
      <c r="HE27" s="74"/>
      <c r="HQ27" s="74"/>
      <c r="HR27" s="605"/>
      <c r="HS27" s="605"/>
      <c r="HT27" s="114"/>
      <c r="HU27" s="74"/>
      <c r="IG27" s="74"/>
      <c r="IH27" s="605"/>
      <c r="II27" s="605"/>
      <c r="IJ27" s="114"/>
      <c r="IK27" s="74"/>
      <c r="IW27" s="74"/>
      <c r="IX27" s="605"/>
      <c r="IY27" s="605"/>
      <c r="IZ27" s="114"/>
      <c r="JA27" s="74"/>
      <c r="JM27" s="74"/>
      <c r="JN27" s="605"/>
      <c r="JO27" s="605"/>
      <c r="JP27" s="114"/>
      <c r="JQ27" s="74"/>
      <c r="KC27" s="74"/>
      <c r="KD27" s="605"/>
      <c r="KE27" s="605"/>
      <c r="KF27" s="114"/>
      <c r="KG27" s="74"/>
      <c r="KS27" s="74"/>
      <c r="KT27" s="605"/>
      <c r="KU27" s="605"/>
      <c r="KV27" s="114"/>
      <c r="KW27" s="74"/>
      <c r="LI27" s="74"/>
      <c r="LJ27" s="605"/>
      <c r="LK27" s="605"/>
      <c r="LL27" s="114"/>
      <c r="LM27" s="74"/>
      <c r="LY27" s="74"/>
      <c r="LZ27" s="605"/>
      <c r="MA27" s="605"/>
      <c r="MB27" s="114"/>
      <c r="MC27" s="74"/>
      <c r="MO27" s="74"/>
      <c r="MP27" s="605"/>
      <c r="MQ27" s="605"/>
      <c r="MR27" s="114"/>
      <c r="MS27" s="74"/>
      <c r="NE27" s="74"/>
      <c r="NF27" s="605"/>
      <c r="NG27" s="605"/>
      <c r="NH27" s="114"/>
      <c r="NI27" s="74"/>
      <c r="NU27" s="74"/>
      <c r="NV27" s="605"/>
      <c r="NW27" s="605"/>
      <c r="NX27" s="114"/>
      <c r="NY27" s="74"/>
      <c r="OK27" s="74"/>
      <c r="OL27" s="605"/>
      <c r="OM27" s="605"/>
      <c r="ON27" s="114"/>
      <c r="OO27" s="74"/>
      <c r="PA27" s="74"/>
      <c r="PB27" s="605"/>
      <c r="PC27" s="605"/>
      <c r="PD27" s="114"/>
      <c r="PE27" s="74"/>
      <c r="PQ27" s="74"/>
      <c r="PR27" s="605"/>
      <c r="PS27" s="605"/>
      <c r="PT27" s="114"/>
      <c r="PU27" s="74"/>
      <c r="QG27" s="74"/>
      <c r="QH27" s="605"/>
      <c r="QI27" s="605"/>
      <c r="QJ27" s="114"/>
      <c r="QK27" s="74"/>
      <c r="QW27" s="74"/>
      <c r="QX27" s="605"/>
      <c r="QY27" s="605"/>
      <c r="QZ27" s="114"/>
      <c r="RA27" s="74"/>
      <c r="RM27" s="74"/>
      <c r="RN27" s="605"/>
      <c r="RO27" s="605"/>
      <c r="RP27" s="114"/>
      <c r="RQ27" s="74"/>
      <c r="SC27" s="74"/>
      <c r="SD27" s="605"/>
      <c r="SE27" s="605"/>
      <c r="SF27" s="114"/>
      <c r="SG27" s="74"/>
      <c r="SS27" s="74"/>
      <c r="ST27" s="605"/>
      <c r="SU27" s="605"/>
      <c r="SV27" s="114"/>
      <c r="SW27" s="74"/>
      <c r="TI27" s="74"/>
      <c r="TJ27" s="605"/>
      <c r="TK27" s="605"/>
      <c r="TL27" s="114"/>
      <c r="TM27" s="74"/>
      <c r="TY27" s="74"/>
      <c r="TZ27" s="605"/>
      <c r="UA27" s="605"/>
      <c r="UB27" s="114"/>
      <c r="UC27" s="74"/>
      <c r="UO27" s="74"/>
      <c r="UP27" s="605"/>
      <c r="UQ27" s="605"/>
      <c r="UR27" s="114"/>
      <c r="US27" s="74"/>
      <c r="VE27" s="74"/>
      <c r="VF27" s="605"/>
      <c r="VG27" s="605"/>
      <c r="VH27" s="114"/>
      <c r="VI27" s="74"/>
      <c r="VU27" s="74"/>
      <c r="VV27" s="605"/>
      <c r="VW27" s="605"/>
      <c r="VX27" s="114"/>
      <c r="VY27" s="74"/>
      <c r="WK27" s="74"/>
      <c r="WL27" s="605"/>
      <c r="WM27" s="605"/>
      <c r="WN27" s="114"/>
      <c r="WO27" s="74"/>
      <c r="XA27" s="74"/>
      <c r="XB27" s="605"/>
      <c r="XC27" s="605"/>
      <c r="XD27" s="114"/>
      <c r="XE27" s="74"/>
      <c r="XQ27" s="74"/>
      <c r="XR27" s="605"/>
      <c r="XS27" s="605"/>
      <c r="XT27" s="114"/>
      <c r="XU27" s="74"/>
      <c r="YG27" s="74"/>
      <c r="YH27" s="605"/>
      <c r="YI27" s="605"/>
      <c r="YJ27" s="114"/>
      <c r="YK27" s="74"/>
      <c r="YW27" s="74"/>
      <c r="YX27" s="605"/>
      <c r="YY27" s="605"/>
      <c r="YZ27" s="114"/>
      <c r="ZA27" s="74"/>
      <c r="ZM27" s="74"/>
      <c r="ZN27" s="605"/>
      <c r="ZO27" s="605"/>
      <c r="ZP27" s="114"/>
      <c r="ZQ27" s="74"/>
      <c r="AAC27" s="74"/>
      <c r="AAD27" s="605"/>
      <c r="AAE27" s="605"/>
      <c r="AAF27" s="114"/>
      <c r="AAG27" s="74"/>
      <c r="AAS27" s="74"/>
      <c r="AAT27" s="605"/>
      <c r="AAU27" s="605"/>
      <c r="AAV27" s="114"/>
      <c r="AAW27" s="74"/>
      <c r="ABI27" s="74"/>
      <c r="ABJ27" s="605"/>
      <c r="ABK27" s="605"/>
      <c r="ABL27" s="114"/>
      <c r="ABM27" s="74"/>
      <c r="ABY27" s="74"/>
      <c r="ABZ27" s="605"/>
      <c r="ACA27" s="605"/>
      <c r="ACB27" s="114"/>
      <c r="ACC27" s="74"/>
      <c r="ACO27" s="74"/>
      <c r="ACP27" s="605"/>
      <c r="ACQ27" s="605"/>
      <c r="ACR27" s="114"/>
      <c r="ACS27" s="74"/>
      <c r="ADE27" s="74"/>
      <c r="ADF27" s="605"/>
      <c r="ADG27" s="605"/>
      <c r="ADH27" s="114"/>
      <c r="ADI27" s="74"/>
      <c r="ADU27" s="74"/>
      <c r="ADV27" s="605"/>
      <c r="ADW27" s="605"/>
      <c r="ADX27" s="114"/>
      <c r="ADY27" s="74"/>
      <c r="AEK27" s="74"/>
      <c r="AEL27" s="605"/>
      <c r="AEM27" s="605"/>
      <c r="AEN27" s="114"/>
      <c r="AEO27" s="74"/>
      <c r="AFA27" s="74"/>
      <c r="AFB27" s="605"/>
      <c r="AFC27" s="605"/>
      <c r="AFD27" s="114"/>
      <c r="AFE27" s="74"/>
      <c r="AFQ27" s="74"/>
      <c r="AFR27" s="605"/>
      <c r="AFS27" s="605"/>
      <c r="AFT27" s="114"/>
      <c r="AFU27" s="74"/>
      <c r="AGG27" s="74"/>
      <c r="AGH27" s="605"/>
      <c r="AGI27" s="605"/>
      <c r="AGJ27" s="114"/>
      <c r="AGK27" s="74"/>
      <c r="AGW27" s="74"/>
      <c r="AGX27" s="605"/>
      <c r="AGY27" s="605"/>
      <c r="AGZ27" s="114"/>
      <c r="AHA27" s="74"/>
      <c r="AHM27" s="74"/>
      <c r="AHN27" s="605"/>
      <c r="AHO27" s="605"/>
      <c r="AHP27" s="114"/>
      <c r="AHQ27" s="74"/>
      <c r="AIC27" s="74"/>
      <c r="AID27" s="605"/>
      <c r="AIE27" s="605"/>
      <c r="AIF27" s="114"/>
      <c r="AIG27" s="74"/>
      <c r="AIS27" s="74"/>
      <c r="AIT27" s="605"/>
      <c r="AIU27" s="605"/>
      <c r="AIV27" s="114"/>
      <c r="AIW27" s="74"/>
      <c r="AJI27" s="74"/>
      <c r="AJJ27" s="605"/>
      <c r="AJK27" s="605"/>
      <c r="AJL27" s="114"/>
      <c r="AJM27" s="74"/>
      <c r="AJY27" s="74"/>
      <c r="AJZ27" s="605"/>
      <c r="AKA27" s="605"/>
      <c r="AKB27" s="114"/>
      <c r="AKC27" s="74"/>
      <c r="AKO27" s="74"/>
      <c r="AKP27" s="605"/>
      <c r="AKQ27" s="605"/>
      <c r="AKR27" s="114"/>
      <c r="AKS27" s="74"/>
      <c r="ALE27" s="74"/>
      <c r="ALF27" s="605"/>
      <c r="ALG27" s="605"/>
      <c r="ALH27" s="114"/>
      <c r="ALI27" s="74"/>
      <c r="ALU27" s="74"/>
      <c r="ALV27" s="605"/>
      <c r="ALW27" s="605"/>
      <c r="ALX27" s="114"/>
      <c r="ALY27" s="74"/>
      <c r="AMK27" s="74"/>
      <c r="AML27" s="605"/>
      <c r="AMM27" s="605"/>
      <c r="AMN27" s="114"/>
      <c r="AMO27" s="74"/>
      <c r="ANA27" s="74"/>
      <c r="ANB27" s="605"/>
      <c r="ANC27" s="605"/>
      <c r="AND27" s="114"/>
      <c r="ANE27" s="74"/>
      <c r="ANQ27" s="74"/>
      <c r="ANR27" s="605"/>
      <c r="ANS27" s="605"/>
      <c r="ANT27" s="114"/>
      <c r="ANU27" s="74"/>
      <c r="AOG27" s="74"/>
      <c r="AOH27" s="605"/>
      <c r="AOI27" s="605"/>
      <c r="AOJ27" s="114"/>
      <c r="AOK27" s="74"/>
      <c r="AOW27" s="74"/>
      <c r="AOX27" s="605"/>
      <c r="AOY27" s="605"/>
      <c r="AOZ27" s="114"/>
      <c r="APA27" s="74"/>
      <c r="APM27" s="74"/>
      <c r="APN27" s="605"/>
      <c r="APO27" s="605"/>
      <c r="APP27" s="114"/>
      <c r="APQ27" s="74"/>
      <c r="AQC27" s="74"/>
      <c r="AQD27" s="605"/>
      <c r="AQE27" s="605"/>
      <c r="AQF27" s="114"/>
      <c r="AQG27" s="74"/>
      <c r="AQS27" s="74"/>
      <c r="AQT27" s="605"/>
      <c r="AQU27" s="605"/>
      <c r="AQV27" s="114"/>
      <c r="AQW27" s="74"/>
      <c r="ARI27" s="74"/>
      <c r="ARJ27" s="605"/>
      <c r="ARK27" s="605"/>
      <c r="ARL27" s="114"/>
      <c r="ARM27" s="74"/>
      <c r="ARY27" s="74"/>
      <c r="ARZ27" s="605"/>
      <c r="ASA27" s="605"/>
      <c r="ASB27" s="114"/>
      <c r="ASC27" s="74"/>
      <c r="ASO27" s="74"/>
      <c r="ASP27" s="605"/>
      <c r="ASQ27" s="605"/>
      <c r="ASR27" s="114"/>
      <c r="ASS27" s="74"/>
      <c r="ATE27" s="74"/>
      <c r="ATF27" s="605"/>
      <c r="ATG27" s="605"/>
      <c r="ATH27" s="114"/>
      <c r="ATI27" s="74"/>
      <c r="ATU27" s="74"/>
      <c r="ATV27" s="605"/>
      <c r="ATW27" s="605"/>
      <c r="ATX27" s="114"/>
      <c r="ATY27" s="74"/>
      <c r="AUK27" s="74"/>
      <c r="AUL27" s="605"/>
      <c r="AUM27" s="605"/>
      <c r="AUN27" s="114"/>
      <c r="AUO27" s="74"/>
      <c r="AVA27" s="74"/>
      <c r="AVB27" s="605"/>
      <c r="AVC27" s="605"/>
      <c r="AVD27" s="114"/>
      <c r="AVE27" s="74"/>
      <c r="AVQ27" s="74"/>
      <c r="AVR27" s="605"/>
      <c r="AVS27" s="605"/>
      <c r="AVT27" s="114"/>
      <c r="AVU27" s="74"/>
      <c r="AWG27" s="74"/>
      <c r="AWH27" s="605"/>
      <c r="AWI27" s="605"/>
      <c r="AWJ27" s="114"/>
      <c r="AWK27" s="74"/>
      <c r="AWW27" s="74"/>
      <c r="AWX27" s="605"/>
      <c r="AWY27" s="605"/>
      <c r="AWZ27" s="114"/>
      <c r="AXA27" s="74"/>
      <c r="AXM27" s="74"/>
      <c r="AXN27" s="605"/>
      <c r="AXO27" s="605"/>
      <c r="AXP27" s="114"/>
      <c r="AXQ27" s="74"/>
      <c r="AYC27" s="74"/>
      <c r="AYD27" s="605"/>
      <c r="AYE27" s="605"/>
      <c r="AYF27" s="114"/>
      <c r="AYG27" s="74"/>
      <c r="AYS27" s="74"/>
      <c r="AYT27" s="605"/>
      <c r="AYU27" s="605"/>
      <c r="AYV27" s="114"/>
      <c r="AYW27" s="74"/>
      <c r="AZI27" s="74"/>
      <c r="AZJ27" s="605"/>
      <c r="AZK27" s="605"/>
      <c r="AZL27" s="114"/>
      <c r="AZM27" s="74"/>
      <c r="AZY27" s="74"/>
      <c r="AZZ27" s="605"/>
      <c r="BAA27" s="605"/>
      <c r="BAB27" s="114"/>
      <c r="BAC27" s="74"/>
      <c r="BAO27" s="74"/>
      <c r="BAP27" s="605"/>
      <c r="BAQ27" s="605"/>
      <c r="BAR27" s="114"/>
      <c r="BAS27" s="74"/>
      <c r="BBE27" s="74"/>
      <c r="BBF27" s="605"/>
      <c r="BBG27" s="605"/>
      <c r="BBH27" s="114"/>
      <c r="BBI27" s="74"/>
      <c r="BBU27" s="74"/>
      <c r="BBV27" s="605"/>
      <c r="BBW27" s="605"/>
      <c r="BBX27" s="114"/>
      <c r="BBY27" s="74"/>
      <c r="BCK27" s="74"/>
      <c r="BCL27" s="605"/>
      <c r="BCM27" s="605"/>
      <c r="BCN27" s="114"/>
      <c r="BCO27" s="74"/>
      <c r="BDA27" s="74"/>
      <c r="BDB27" s="605"/>
      <c r="BDC27" s="605"/>
      <c r="BDD27" s="114"/>
      <c r="BDE27" s="74"/>
      <c r="BDQ27" s="74"/>
      <c r="BDR27" s="605"/>
      <c r="BDS27" s="605"/>
      <c r="BDT27" s="114"/>
      <c r="BDU27" s="74"/>
      <c r="BEG27" s="74"/>
      <c r="BEH27" s="605"/>
      <c r="BEI27" s="605"/>
      <c r="BEJ27" s="114"/>
      <c r="BEK27" s="74"/>
      <c r="BEW27" s="74"/>
      <c r="BEX27" s="605"/>
      <c r="BEY27" s="605"/>
      <c r="BEZ27" s="114"/>
      <c r="BFA27" s="74"/>
      <c r="BFM27" s="74"/>
      <c r="BFN27" s="605"/>
      <c r="BFO27" s="605"/>
      <c r="BFP27" s="114"/>
      <c r="BFQ27" s="74"/>
      <c r="BGC27" s="74"/>
      <c r="BGD27" s="605"/>
      <c r="BGE27" s="605"/>
      <c r="BGF27" s="114"/>
      <c r="BGG27" s="74"/>
      <c r="BGS27" s="74"/>
      <c r="BGT27" s="605"/>
      <c r="BGU27" s="605"/>
      <c r="BGV27" s="114"/>
      <c r="BGW27" s="74"/>
      <c r="BHI27" s="74"/>
      <c r="BHJ27" s="605"/>
      <c r="BHK27" s="605"/>
      <c r="BHL27" s="114"/>
      <c r="BHM27" s="74"/>
      <c r="BHY27" s="74"/>
      <c r="BHZ27" s="605"/>
      <c r="BIA27" s="605"/>
      <c r="BIB27" s="114"/>
      <c r="BIC27" s="74"/>
      <c r="BIO27" s="74"/>
      <c r="BIP27" s="605"/>
      <c r="BIQ27" s="605"/>
      <c r="BIR27" s="114"/>
      <c r="BIS27" s="74"/>
      <c r="BJE27" s="74"/>
      <c r="BJF27" s="605"/>
      <c r="BJG27" s="605"/>
      <c r="BJH27" s="114"/>
      <c r="BJI27" s="74"/>
      <c r="BJU27" s="74"/>
      <c r="BJV27" s="605"/>
      <c r="BJW27" s="605"/>
      <c r="BJX27" s="114"/>
      <c r="BJY27" s="74"/>
      <c r="BKK27" s="74"/>
      <c r="BKL27" s="605"/>
      <c r="BKM27" s="605"/>
      <c r="BKN27" s="114"/>
      <c r="BKO27" s="74"/>
      <c r="BLA27" s="74"/>
      <c r="BLB27" s="605"/>
      <c r="BLC27" s="605"/>
      <c r="BLD27" s="114"/>
      <c r="BLE27" s="74"/>
      <c r="BLQ27" s="74"/>
      <c r="BLR27" s="605"/>
      <c r="BLS27" s="605"/>
      <c r="BLT27" s="114"/>
      <c r="BLU27" s="74"/>
      <c r="BMG27" s="74"/>
      <c r="BMH27" s="605"/>
      <c r="BMI27" s="605"/>
      <c r="BMJ27" s="114"/>
      <c r="BMK27" s="74"/>
      <c r="BMW27" s="74"/>
      <c r="BMX27" s="605"/>
      <c r="BMY27" s="605"/>
      <c r="BMZ27" s="114"/>
      <c r="BNA27" s="74"/>
      <c r="BNM27" s="74"/>
      <c r="BNN27" s="605"/>
      <c r="BNO27" s="605"/>
      <c r="BNP27" s="114"/>
      <c r="BNQ27" s="74"/>
      <c r="BOC27" s="74"/>
      <c r="BOD27" s="605"/>
      <c r="BOE27" s="605"/>
      <c r="BOF27" s="114"/>
      <c r="BOG27" s="74"/>
      <c r="BOS27" s="74"/>
      <c r="BOT27" s="605"/>
      <c r="BOU27" s="605"/>
      <c r="BOV27" s="114"/>
      <c r="BOW27" s="74"/>
      <c r="BPI27" s="74"/>
      <c r="BPJ27" s="605"/>
      <c r="BPK27" s="605"/>
      <c r="BPL27" s="114"/>
      <c r="BPM27" s="74"/>
      <c r="BPY27" s="74"/>
      <c r="BPZ27" s="605"/>
      <c r="BQA27" s="605"/>
      <c r="BQB27" s="114"/>
      <c r="BQC27" s="74"/>
      <c r="BQO27" s="74"/>
      <c r="BQP27" s="605"/>
      <c r="BQQ27" s="605"/>
      <c r="BQR27" s="114"/>
      <c r="BQS27" s="74"/>
      <c r="BRE27" s="74"/>
      <c r="BRF27" s="605"/>
      <c r="BRG27" s="605"/>
      <c r="BRH27" s="114"/>
      <c r="BRI27" s="74"/>
      <c r="BRU27" s="74"/>
      <c r="BRV27" s="605"/>
      <c r="BRW27" s="605"/>
      <c r="BRX27" s="114"/>
      <c r="BRY27" s="74"/>
      <c r="BSK27" s="74"/>
      <c r="BSL27" s="605"/>
      <c r="BSM27" s="605"/>
      <c r="BSN27" s="114"/>
      <c r="BSO27" s="74"/>
      <c r="BTA27" s="74"/>
      <c r="BTB27" s="605"/>
      <c r="BTC27" s="605"/>
      <c r="BTD27" s="114"/>
      <c r="BTE27" s="74"/>
      <c r="BTQ27" s="74"/>
      <c r="BTR27" s="605"/>
      <c r="BTS27" s="605"/>
      <c r="BTT27" s="114"/>
      <c r="BTU27" s="74"/>
      <c r="BUG27" s="74"/>
      <c r="BUH27" s="605"/>
      <c r="BUI27" s="605"/>
      <c r="BUJ27" s="114"/>
      <c r="BUK27" s="74"/>
      <c r="BUW27" s="74"/>
      <c r="BUX27" s="605"/>
      <c r="BUY27" s="605"/>
      <c r="BUZ27" s="114"/>
      <c r="BVA27" s="74"/>
      <c r="BVM27" s="74"/>
      <c r="BVN27" s="605"/>
      <c r="BVO27" s="605"/>
      <c r="BVP27" s="114"/>
      <c r="BVQ27" s="74"/>
      <c r="BWC27" s="74"/>
      <c r="BWD27" s="605"/>
      <c r="BWE27" s="605"/>
      <c r="BWF27" s="114"/>
      <c r="BWG27" s="74"/>
      <c r="BWS27" s="74"/>
      <c r="BWT27" s="605"/>
      <c r="BWU27" s="605"/>
      <c r="BWV27" s="114"/>
      <c r="BWW27" s="74"/>
      <c r="BXI27" s="74"/>
      <c r="BXJ27" s="605"/>
      <c r="BXK27" s="605"/>
      <c r="BXL27" s="114"/>
      <c r="BXM27" s="74"/>
      <c r="BXY27" s="74"/>
      <c r="BXZ27" s="605"/>
      <c r="BYA27" s="605"/>
      <c r="BYB27" s="114"/>
      <c r="BYC27" s="74"/>
      <c r="BYO27" s="74"/>
      <c r="BYP27" s="605"/>
      <c r="BYQ27" s="605"/>
      <c r="BYR27" s="114"/>
      <c r="BYS27" s="74"/>
      <c r="BZE27" s="74"/>
      <c r="BZF27" s="605"/>
      <c r="BZG27" s="605"/>
      <c r="BZH27" s="114"/>
      <c r="BZI27" s="74"/>
      <c r="BZU27" s="74"/>
      <c r="BZV27" s="605"/>
      <c r="BZW27" s="605"/>
      <c r="BZX27" s="114"/>
      <c r="BZY27" s="74"/>
      <c r="CAK27" s="74"/>
      <c r="CAL27" s="605"/>
      <c r="CAM27" s="605"/>
      <c r="CAN27" s="114"/>
      <c r="CAO27" s="74"/>
      <c r="CBA27" s="74"/>
      <c r="CBB27" s="605"/>
      <c r="CBC27" s="605"/>
      <c r="CBD27" s="114"/>
      <c r="CBE27" s="74"/>
      <c r="CBQ27" s="74"/>
      <c r="CBR27" s="605"/>
      <c r="CBS27" s="605"/>
      <c r="CBT27" s="114"/>
      <c r="CBU27" s="74"/>
      <c r="CCG27" s="74"/>
      <c r="CCH27" s="605"/>
      <c r="CCI27" s="605"/>
      <c r="CCJ27" s="114"/>
      <c r="CCK27" s="74"/>
      <c r="CCW27" s="74"/>
      <c r="CCX27" s="605"/>
      <c r="CCY27" s="605"/>
      <c r="CCZ27" s="114"/>
      <c r="CDA27" s="74"/>
      <c r="CDM27" s="74"/>
      <c r="CDN27" s="605"/>
      <c r="CDO27" s="605"/>
      <c r="CDP27" s="114"/>
      <c r="CDQ27" s="74"/>
      <c r="CEC27" s="74"/>
      <c r="CED27" s="605"/>
      <c r="CEE27" s="605"/>
      <c r="CEF27" s="114"/>
      <c r="CEG27" s="74"/>
      <c r="CES27" s="74"/>
      <c r="CET27" s="605"/>
      <c r="CEU27" s="605"/>
      <c r="CEV27" s="114"/>
      <c r="CEW27" s="74"/>
      <c r="CFI27" s="74"/>
      <c r="CFJ27" s="605"/>
      <c r="CFK27" s="605"/>
      <c r="CFL27" s="114"/>
      <c r="CFM27" s="74"/>
      <c r="CFY27" s="74"/>
      <c r="CFZ27" s="605"/>
      <c r="CGA27" s="605"/>
      <c r="CGB27" s="114"/>
      <c r="CGC27" s="74"/>
      <c r="CGO27" s="74"/>
      <c r="CGP27" s="605"/>
      <c r="CGQ27" s="605"/>
      <c r="CGR27" s="114"/>
      <c r="CGS27" s="74"/>
      <c r="CHE27" s="74"/>
      <c r="CHF27" s="605"/>
      <c r="CHG27" s="605"/>
      <c r="CHH27" s="114"/>
      <c r="CHI27" s="74"/>
      <c r="CHU27" s="74"/>
      <c r="CHV27" s="605"/>
      <c r="CHW27" s="605"/>
      <c r="CHX27" s="114"/>
      <c r="CHY27" s="74"/>
      <c r="CIK27" s="74"/>
      <c r="CIL27" s="605"/>
      <c r="CIM27" s="605"/>
      <c r="CIN27" s="114"/>
      <c r="CIO27" s="74"/>
      <c r="CJA27" s="74"/>
      <c r="CJB27" s="605"/>
      <c r="CJC27" s="605"/>
      <c r="CJD27" s="114"/>
      <c r="CJE27" s="74"/>
      <c r="CJQ27" s="74"/>
      <c r="CJR27" s="605"/>
      <c r="CJS27" s="605"/>
      <c r="CJT27" s="114"/>
      <c r="CJU27" s="74"/>
      <c r="CKG27" s="74"/>
      <c r="CKH27" s="605"/>
      <c r="CKI27" s="605"/>
      <c r="CKJ27" s="114"/>
      <c r="CKK27" s="74"/>
      <c r="CKW27" s="74"/>
      <c r="CKX27" s="605"/>
      <c r="CKY27" s="605"/>
      <c r="CKZ27" s="114"/>
      <c r="CLA27" s="74"/>
      <c r="CLM27" s="74"/>
      <c r="CLN27" s="605"/>
      <c r="CLO27" s="605"/>
      <c r="CLP27" s="114"/>
      <c r="CLQ27" s="74"/>
      <c r="CMC27" s="74"/>
      <c r="CMD27" s="605"/>
      <c r="CME27" s="605"/>
      <c r="CMF27" s="114"/>
      <c r="CMG27" s="74"/>
      <c r="CMS27" s="74"/>
      <c r="CMT27" s="605"/>
      <c r="CMU27" s="605"/>
      <c r="CMV27" s="114"/>
      <c r="CMW27" s="74"/>
      <c r="CNI27" s="74"/>
      <c r="CNJ27" s="605"/>
      <c r="CNK27" s="605"/>
      <c r="CNL27" s="114"/>
      <c r="CNM27" s="74"/>
      <c r="CNY27" s="74"/>
      <c r="CNZ27" s="605"/>
      <c r="COA27" s="605"/>
      <c r="COB27" s="114"/>
      <c r="COC27" s="74"/>
      <c r="COO27" s="74"/>
      <c r="COP27" s="605"/>
      <c r="COQ27" s="605"/>
      <c r="COR27" s="114"/>
      <c r="COS27" s="74"/>
      <c r="CPE27" s="74"/>
      <c r="CPF27" s="605"/>
      <c r="CPG27" s="605"/>
      <c r="CPH27" s="114"/>
      <c r="CPI27" s="74"/>
      <c r="CPU27" s="74"/>
      <c r="CPV27" s="605"/>
      <c r="CPW27" s="605"/>
      <c r="CPX27" s="114"/>
      <c r="CPY27" s="74"/>
      <c r="CQK27" s="74"/>
      <c r="CQL27" s="605"/>
      <c r="CQM27" s="605"/>
      <c r="CQN27" s="114"/>
      <c r="CQO27" s="74"/>
      <c r="CRA27" s="74"/>
      <c r="CRB27" s="605"/>
      <c r="CRC27" s="605"/>
      <c r="CRD27" s="114"/>
      <c r="CRE27" s="74"/>
      <c r="CRQ27" s="74"/>
      <c r="CRR27" s="605"/>
      <c r="CRS27" s="605"/>
      <c r="CRT27" s="114"/>
      <c r="CRU27" s="74"/>
      <c r="CSG27" s="74"/>
      <c r="CSH27" s="605"/>
      <c r="CSI27" s="605"/>
      <c r="CSJ27" s="114"/>
      <c r="CSK27" s="74"/>
      <c r="CSW27" s="74"/>
      <c r="CSX27" s="605"/>
      <c r="CSY27" s="605"/>
      <c r="CSZ27" s="114"/>
      <c r="CTA27" s="74"/>
      <c r="CTM27" s="74"/>
      <c r="CTN27" s="605"/>
      <c r="CTO27" s="605"/>
      <c r="CTP27" s="114"/>
      <c r="CTQ27" s="74"/>
      <c r="CUC27" s="74"/>
      <c r="CUD27" s="605"/>
      <c r="CUE27" s="605"/>
      <c r="CUF27" s="114"/>
      <c r="CUG27" s="74"/>
      <c r="CUS27" s="74"/>
      <c r="CUT27" s="605"/>
      <c r="CUU27" s="605"/>
      <c r="CUV27" s="114"/>
      <c r="CUW27" s="74"/>
      <c r="CVI27" s="74"/>
      <c r="CVJ27" s="605"/>
      <c r="CVK27" s="605"/>
      <c r="CVL27" s="114"/>
      <c r="CVM27" s="74"/>
      <c r="CVY27" s="74"/>
      <c r="CVZ27" s="605"/>
      <c r="CWA27" s="605"/>
      <c r="CWB27" s="114"/>
      <c r="CWC27" s="74"/>
      <c r="CWO27" s="74"/>
      <c r="CWP27" s="605"/>
      <c r="CWQ27" s="605"/>
      <c r="CWR27" s="114"/>
      <c r="CWS27" s="74"/>
      <c r="CXE27" s="74"/>
      <c r="CXF27" s="605"/>
      <c r="CXG27" s="605"/>
      <c r="CXH27" s="114"/>
      <c r="CXI27" s="74"/>
      <c r="CXU27" s="74"/>
      <c r="CXV27" s="605"/>
      <c r="CXW27" s="605"/>
      <c r="CXX27" s="114"/>
      <c r="CXY27" s="74"/>
      <c r="CYK27" s="74"/>
      <c r="CYL27" s="605"/>
      <c r="CYM27" s="605"/>
      <c r="CYN27" s="114"/>
      <c r="CYO27" s="74"/>
      <c r="CZA27" s="74"/>
      <c r="CZB27" s="605"/>
      <c r="CZC27" s="605"/>
      <c r="CZD27" s="114"/>
      <c r="CZE27" s="74"/>
      <c r="CZQ27" s="74"/>
      <c r="CZR27" s="605"/>
      <c r="CZS27" s="605"/>
      <c r="CZT27" s="114"/>
      <c r="CZU27" s="74"/>
      <c r="DAG27" s="74"/>
      <c r="DAH27" s="605"/>
      <c r="DAI27" s="605"/>
      <c r="DAJ27" s="114"/>
      <c r="DAK27" s="74"/>
      <c r="DAW27" s="74"/>
      <c r="DAX27" s="605"/>
      <c r="DAY27" s="605"/>
      <c r="DAZ27" s="114"/>
      <c r="DBA27" s="74"/>
      <c r="DBM27" s="74"/>
      <c r="DBN27" s="605"/>
      <c r="DBO27" s="605"/>
      <c r="DBP27" s="114"/>
      <c r="DBQ27" s="74"/>
      <c r="DCC27" s="74"/>
      <c r="DCD27" s="605"/>
      <c r="DCE27" s="605"/>
      <c r="DCF27" s="114"/>
      <c r="DCG27" s="74"/>
      <c r="DCS27" s="74"/>
      <c r="DCT27" s="605"/>
      <c r="DCU27" s="605"/>
      <c r="DCV27" s="114"/>
      <c r="DCW27" s="74"/>
      <c r="DDI27" s="74"/>
      <c r="DDJ27" s="605"/>
      <c r="DDK27" s="605"/>
      <c r="DDL27" s="114"/>
      <c r="DDM27" s="74"/>
      <c r="DDY27" s="74"/>
      <c r="DDZ27" s="605"/>
      <c r="DEA27" s="605"/>
      <c r="DEB27" s="114"/>
      <c r="DEC27" s="74"/>
      <c r="DEO27" s="74"/>
      <c r="DEP27" s="605"/>
      <c r="DEQ27" s="605"/>
      <c r="DER27" s="114"/>
      <c r="DES27" s="74"/>
      <c r="DFE27" s="74"/>
      <c r="DFF27" s="605"/>
      <c r="DFG27" s="605"/>
      <c r="DFH27" s="114"/>
      <c r="DFI27" s="74"/>
      <c r="DFU27" s="74"/>
      <c r="DFV27" s="605"/>
      <c r="DFW27" s="605"/>
      <c r="DFX27" s="114"/>
      <c r="DFY27" s="74"/>
      <c r="DGK27" s="74"/>
      <c r="DGL27" s="605"/>
      <c r="DGM27" s="605"/>
      <c r="DGN27" s="114"/>
      <c r="DGO27" s="74"/>
      <c r="DHA27" s="74"/>
      <c r="DHB27" s="605"/>
      <c r="DHC27" s="605"/>
      <c r="DHD27" s="114"/>
      <c r="DHE27" s="74"/>
      <c r="DHQ27" s="74"/>
      <c r="DHR27" s="605"/>
      <c r="DHS27" s="605"/>
      <c r="DHT27" s="114"/>
      <c r="DHU27" s="74"/>
      <c r="DIG27" s="74"/>
      <c r="DIH27" s="605"/>
      <c r="DII27" s="605"/>
      <c r="DIJ27" s="114"/>
      <c r="DIK27" s="74"/>
      <c r="DIW27" s="74"/>
      <c r="DIX27" s="605"/>
      <c r="DIY27" s="605"/>
      <c r="DIZ27" s="114"/>
      <c r="DJA27" s="74"/>
      <c r="DJM27" s="74"/>
      <c r="DJN27" s="605"/>
      <c r="DJO27" s="605"/>
      <c r="DJP27" s="114"/>
      <c r="DJQ27" s="74"/>
      <c r="DKC27" s="74"/>
      <c r="DKD27" s="605"/>
      <c r="DKE27" s="605"/>
      <c r="DKF27" s="114"/>
      <c r="DKG27" s="74"/>
      <c r="DKS27" s="74"/>
      <c r="DKT27" s="605"/>
      <c r="DKU27" s="605"/>
      <c r="DKV27" s="114"/>
      <c r="DKW27" s="74"/>
      <c r="DLI27" s="74"/>
      <c r="DLJ27" s="605"/>
      <c r="DLK27" s="605"/>
      <c r="DLL27" s="114"/>
      <c r="DLM27" s="74"/>
      <c r="DLY27" s="74"/>
      <c r="DLZ27" s="605"/>
      <c r="DMA27" s="605"/>
      <c r="DMB27" s="114"/>
      <c r="DMC27" s="74"/>
      <c r="DMO27" s="74"/>
      <c r="DMP27" s="605"/>
      <c r="DMQ27" s="605"/>
      <c r="DMR27" s="114"/>
      <c r="DMS27" s="74"/>
      <c r="DNE27" s="74"/>
      <c r="DNF27" s="605"/>
      <c r="DNG27" s="605"/>
      <c r="DNH27" s="114"/>
      <c r="DNI27" s="74"/>
      <c r="DNU27" s="74"/>
      <c r="DNV27" s="605"/>
      <c r="DNW27" s="605"/>
      <c r="DNX27" s="114"/>
      <c r="DNY27" s="74"/>
      <c r="DOK27" s="74"/>
      <c r="DOL27" s="605"/>
      <c r="DOM27" s="605"/>
      <c r="DON27" s="114"/>
      <c r="DOO27" s="74"/>
      <c r="DPA27" s="74"/>
      <c r="DPB27" s="605"/>
      <c r="DPC27" s="605"/>
      <c r="DPD27" s="114"/>
      <c r="DPE27" s="74"/>
      <c r="DPQ27" s="74"/>
      <c r="DPR27" s="605"/>
      <c r="DPS27" s="605"/>
      <c r="DPT27" s="114"/>
      <c r="DPU27" s="74"/>
      <c r="DQG27" s="74"/>
      <c r="DQH27" s="605"/>
      <c r="DQI27" s="605"/>
      <c r="DQJ27" s="114"/>
      <c r="DQK27" s="74"/>
      <c r="DQW27" s="74"/>
      <c r="DQX27" s="605"/>
      <c r="DQY27" s="605"/>
      <c r="DQZ27" s="114"/>
      <c r="DRA27" s="74"/>
      <c r="DRM27" s="74"/>
      <c r="DRN27" s="605"/>
      <c r="DRO27" s="605"/>
      <c r="DRP27" s="114"/>
      <c r="DRQ27" s="74"/>
      <c r="DSC27" s="74"/>
      <c r="DSD27" s="605"/>
      <c r="DSE27" s="605"/>
      <c r="DSF27" s="114"/>
      <c r="DSG27" s="74"/>
      <c r="DSS27" s="74"/>
      <c r="DST27" s="605"/>
      <c r="DSU27" s="605"/>
      <c r="DSV27" s="114"/>
      <c r="DSW27" s="74"/>
      <c r="DTI27" s="74"/>
      <c r="DTJ27" s="605"/>
      <c r="DTK27" s="605"/>
      <c r="DTL27" s="114"/>
      <c r="DTM27" s="74"/>
      <c r="DTY27" s="74"/>
      <c r="DTZ27" s="605"/>
      <c r="DUA27" s="605"/>
      <c r="DUB27" s="114"/>
      <c r="DUC27" s="74"/>
      <c r="DUO27" s="74"/>
      <c r="DUP27" s="605"/>
      <c r="DUQ27" s="605"/>
      <c r="DUR27" s="114"/>
      <c r="DUS27" s="74"/>
      <c r="DVE27" s="74"/>
      <c r="DVF27" s="605"/>
      <c r="DVG27" s="605"/>
      <c r="DVH27" s="114"/>
      <c r="DVI27" s="74"/>
      <c r="DVU27" s="74"/>
      <c r="DVV27" s="605"/>
      <c r="DVW27" s="605"/>
      <c r="DVX27" s="114"/>
      <c r="DVY27" s="74"/>
      <c r="DWK27" s="74"/>
      <c r="DWL27" s="605"/>
      <c r="DWM27" s="605"/>
      <c r="DWN27" s="114"/>
      <c r="DWO27" s="74"/>
      <c r="DXA27" s="74"/>
      <c r="DXB27" s="605"/>
      <c r="DXC27" s="605"/>
      <c r="DXD27" s="114"/>
      <c r="DXE27" s="74"/>
      <c r="DXQ27" s="74"/>
      <c r="DXR27" s="605"/>
      <c r="DXS27" s="605"/>
      <c r="DXT27" s="114"/>
      <c r="DXU27" s="74"/>
      <c r="DYG27" s="74"/>
      <c r="DYH27" s="605"/>
      <c r="DYI27" s="605"/>
      <c r="DYJ27" s="114"/>
      <c r="DYK27" s="74"/>
      <c r="DYW27" s="74"/>
      <c r="DYX27" s="605"/>
      <c r="DYY27" s="605"/>
      <c r="DYZ27" s="114"/>
      <c r="DZA27" s="74"/>
      <c r="DZM27" s="74"/>
      <c r="DZN27" s="605"/>
      <c r="DZO27" s="605"/>
      <c r="DZP27" s="114"/>
      <c r="DZQ27" s="74"/>
      <c r="EAC27" s="74"/>
      <c r="EAD27" s="605"/>
      <c r="EAE27" s="605"/>
      <c r="EAF27" s="114"/>
      <c r="EAG27" s="74"/>
      <c r="EAS27" s="74"/>
      <c r="EAT27" s="605"/>
      <c r="EAU27" s="605"/>
      <c r="EAV27" s="114"/>
      <c r="EAW27" s="74"/>
      <c r="EBI27" s="74"/>
      <c r="EBJ27" s="605"/>
      <c r="EBK27" s="605"/>
      <c r="EBL27" s="114"/>
      <c r="EBM27" s="74"/>
      <c r="EBY27" s="74"/>
      <c r="EBZ27" s="605"/>
      <c r="ECA27" s="605"/>
      <c r="ECB27" s="114"/>
      <c r="ECC27" s="74"/>
      <c r="ECO27" s="74"/>
      <c r="ECP27" s="605"/>
      <c r="ECQ27" s="605"/>
      <c r="ECR27" s="114"/>
      <c r="ECS27" s="74"/>
      <c r="EDE27" s="74"/>
      <c r="EDF27" s="605"/>
      <c r="EDG27" s="605"/>
      <c r="EDH27" s="114"/>
      <c r="EDI27" s="74"/>
      <c r="EDU27" s="74"/>
      <c r="EDV27" s="605"/>
      <c r="EDW27" s="605"/>
      <c r="EDX27" s="114"/>
      <c r="EDY27" s="74"/>
      <c r="EEK27" s="74"/>
      <c r="EEL27" s="605"/>
      <c r="EEM27" s="605"/>
      <c r="EEN27" s="114"/>
      <c r="EEO27" s="74"/>
      <c r="EFA27" s="74"/>
      <c r="EFB27" s="605"/>
      <c r="EFC27" s="605"/>
      <c r="EFD27" s="114"/>
      <c r="EFE27" s="74"/>
      <c r="EFQ27" s="74"/>
      <c r="EFR27" s="605"/>
      <c r="EFS27" s="605"/>
      <c r="EFT27" s="114"/>
      <c r="EFU27" s="74"/>
      <c r="EGG27" s="74"/>
      <c r="EGH27" s="605"/>
      <c r="EGI27" s="605"/>
      <c r="EGJ27" s="114"/>
      <c r="EGK27" s="74"/>
      <c r="EGW27" s="74"/>
      <c r="EGX27" s="605"/>
      <c r="EGY27" s="605"/>
      <c r="EGZ27" s="114"/>
      <c r="EHA27" s="74"/>
      <c r="EHM27" s="74"/>
      <c r="EHN27" s="605"/>
      <c r="EHO27" s="605"/>
      <c r="EHP27" s="114"/>
      <c r="EHQ27" s="74"/>
      <c r="EIC27" s="74"/>
      <c r="EID27" s="605"/>
      <c r="EIE27" s="605"/>
      <c r="EIF27" s="114"/>
      <c r="EIG27" s="74"/>
      <c r="EIS27" s="74"/>
      <c r="EIT27" s="605"/>
      <c r="EIU27" s="605"/>
      <c r="EIV27" s="114"/>
      <c r="EIW27" s="74"/>
      <c r="EJI27" s="74"/>
      <c r="EJJ27" s="605"/>
      <c r="EJK27" s="605"/>
      <c r="EJL27" s="114"/>
      <c r="EJM27" s="74"/>
      <c r="EJY27" s="74"/>
      <c r="EJZ27" s="605"/>
      <c r="EKA27" s="605"/>
      <c r="EKB27" s="114"/>
      <c r="EKC27" s="74"/>
      <c r="EKO27" s="74"/>
      <c r="EKP27" s="605"/>
      <c r="EKQ27" s="605"/>
      <c r="EKR27" s="114"/>
      <c r="EKS27" s="74"/>
      <c r="ELE27" s="74"/>
      <c r="ELF27" s="605"/>
      <c r="ELG27" s="605"/>
      <c r="ELH27" s="114"/>
      <c r="ELI27" s="74"/>
      <c r="ELU27" s="74"/>
      <c r="ELV27" s="605"/>
      <c r="ELW27" s="605"/>
      <c r="ELX27" s="114"/>
      <c r="ELY27" s="74"/>
      <c r="EMK27" s="74"/>
      <c r="EML27" s="605"/>
      <c r="EMM27" s="605"/>
      <c r="EMN27" s="114"/>
      <c r="EMO27" s="74"/>
      <c r="ENA27" s="74"/>
      <c r="ENB27" s="605"/>
      <c r="ENC27" s="605"/>
      <c r="END27" s="114"/>
      <c r="ENE27" s="74"/>
      <c r="ENQ27" s="74"/>
      <c r="ENR27" s="605"/>
      <c r="ENS27" s="605"/>
      <c r="ENT27" s="114"/>
      <c r="ENU27" s="74"/>
      <c r="EOG27" s="74"/>
      <c r="EOH27" s="605"/>
      <c r="EOI27" s="605"/>
      <c r="EOJ27" s="114"/>
      <c r="EOK27" s="74"/>
      <c r="EOW27" s="74"/>
      <c r="EOX27" s="605"/>
      <c r="EOY27" s="605"/>
      <c r="EOZ27" s="114"/>
      <c r="EPA27" s="74"/>
      <c r="EPM27" s="74"/>
      <c r="EPN27" s="605"/>
      <c r="EPO27" s="605"/>
      <c r="EPP27" s="114"/>
      <c r="EPQ27" s="74"/>
      <c r="EQC27" s="74"/>
      <c r="EQD27" s="605"/>
      <c r="EQE27" s="605"/>
      <c r="EQF27" s="114"/>
      <c r="EQG27" s="74"/>
      <c r="EQS27" s="74"/>
      <c r="EQT27" s="605"/>
      <c r="EQU27" s="605"/>
      <c r="EQV27" s="114"/>
      <c r="EQW27" s="74"/>
      <c r="ERI27" s="74"/>
      <c r="ERJ27" s="605"/>
      <c r="ERK27" s="605"/>
      <c r="ERL27" s="114"/>
      <c r="ERM27" s="74"/>
      <c r="ERY27" s="74"/>
      <c r="ERZ27" s="605"/>
      <c r="ESA27" s="605"/>
      <c r="ESB27" s="114"/>
      <c r="ESC27" s="74"/>
      <c r="ESO27" s="74"/>
      <c r="ESP27" s="605"/>
      <c r="ESQ27" s="605"/>
      <c r="ESR27" s="114"/>
      <c r="ESS27" s="74"/>
      <c r="ETE27" s="74"/>
      <c r="ETF27" s="605"/>
      <c r="ETG27" s="605"/>
      <c r="ETH27" s="114"/>
      <c r="ETI27" s="74"/>
      <c r="ETU27" s="74"/>
      <c r="ETV27" s="605"/>
      <c r="ETW27" s="605"/>
      <c r="ETX27" s="114"/>
      <c r="ETY27" s="74"/>
      <c r="EUK27" s="74"/>
      <c r="EUL27" s="605"/>
      <c r="EUM27" s="605"/>
      <c r="EUN27" s="114"/>
      <c r="EUO27" s="74"/>
      <c r="EVA27" s="74"/>
      <c r="EVB27" s="605"/>
      <c r="EVC27" s="605"/>
      <c r="EVD27" s="114"/>
      <c r="EVE27" s="74"/>
      <c r="EVQ27" s="74"/>
      <c r="EVR27" s="605"/>
      <c r="EVS27" s="605"/>
      <c r="EVT27" s="114"/>
      <c r="EVU27" s="74"/>
      <c r="EWG27" s="74"/>
      <c r="EWH27" s="605"/>
      <c r="EWI27" s="605"/>
      <c r="EWJ27" s="114"/>
      <c r="EWK27" s="74"/>
      <c r="EWW27" s="74"/>
      <c r="EWX27" s="605"/>
      <c r="EWY27" s="605"/>
      <c r="EWZ27" s="114"/>
      <c r="EXA27" s="74"/>
      <c r="EXM27" s="74"/>
      <c r="EXN27" s="605"/>
      <c r="EXO27" s="605"/>
      <c r="EXP27" s="114"/>
      <c r="EXQ27" s="74"/>
      <c r="EYC27" s="74"/>
      <c r="EYD27" s="605"/>
      <c r="EYE27" s="605"/>
      <c r="EYF27" s="114"/>
      <c r="EYG27" s="74"/>
      <c r="EYS27" s="74"/>
      <c r="EYT27" s="605"/>
      <c r="EYU27" s="605"/>
      <c r="EYV27" s="114"/>
      <c r="EYW27" s="74"/>
      <c r="EZI27" s="74"/>
      <c r="EZJ27" s="605"/>
      <c r="EZK27" s="605"/>
      <c r="EZL27" s="114"/>
      <c r="EZM27" s="74"/>
      <c r="EZY27" s="74"/>
      <c r="EZZ27" s="605"/>
      <c r="FAA27" s="605"/>
      <c r="FAB27" s="114"/>
      <c r="FAC27" s="74"/>
      <c r="FAO27" s="74"/>
      <c r="FAP27" s="605"/>
      <c r="FAQ27" s="605"/>
      <c r="FAR27" s="114"/>
      <c r="FAS27" s="74"/>
      <c r="FBE27" s="74"/>
      <c r="FBF27" s="605"/>
      <c r="FBG27" s="605"/>
      <c r="FBH27" s="114"/>
      <c r="FBI27" s="74"/>
      <c r="FBU27" s="74"/>
      <c r="FBV27" s="605"/>
      <c r="FBW27" s="605"/>
      <c r="FBX27" s="114"/>
      <c r="FBY27" s="74"/>
      <c r="FCK27" s="74"/>
      <c r="FCL27" s="605"/>
      <c r="FCM27" s="605"/>
      <c r="FCN27" s="114"/>
      <c r="FCO27" s="74"/>
      <c r="FDA27" s="74"/>
      <c r="FDB27" s="605"/>
      <c r="FDC27" s="605"/>
      <c r="FDD27" s="114"/>
      <c r="FDE27" s="74"/>
      <c r="FDQ27" s="74"/>
      <c r="FDR27" s="605"/>
      <c r="FDS27" s="605"/>
      <c r="FDT27" s="114"/>
      <c r="FDU27" s="74"/>
      <c r="FEG27" s="74"/>
      <c r="FEH27" s="605"/>
      <c r="FEI27" s="605"/>
      <c r="FEJ27" s="114"/>
      <c r="FEK27" s="74"/>
      <c r="FEW27" s="74"/>
      <c r="FEX27" s="605"/>
      <c r="FEY27" s="605"/>
      <c r="FEZ27" s="114"/>
      <c r="FFA27" s="74"/>
      <c r="FFM27" s="74"/>
      <c r="FFN27" s="605"/>
      <c r="FFO27" s="605"/>
      <c r="FFP27" s="114"/>
      <c r="FFQ27" s="74"/>
      <c r="FGC27" s="74"/>
      <c r="FGD27" s="605"/>
      <c r="FGE27" s="605"/>
      <c r="FGF27" s="114"/>
      <c r="FGG27" s="74"/>
      <c r="FGS27" s="74"/>
      <c r="FGT27" s="605"/>
      <c r="FGU27" s="605"/>
      <c r="FGV27" s="114"/>
      <c r="FGW27" s="74"/>
      <c r="FHI27" s="74"/>
      <c r="FHJ27" s="605"/>
      <c r="FHK27" s="605"/>
      <c r="FHL27" s="114"/>
      <c r="FHM27" s="74"/>
      <c r="FHY27" s="74"/>
      <c r="FHZ27" s="605"/>
      <c r="FIA27" s="605"/>
      <c r="FIB27" s="114"/>
      <c r="FIC27" s="74"/>
      <c r="FIO27" s="74"/>
      <c r="FIP27" s="605"/>
      <c r="FIQ27" s="605"/>
      <c r="FIR27" s="114"/>
      <c r="FIS27" s="74"/>
      <c r="FJE27" s="74"/>
      <c r="FJF27" s="605"/>
      <c r="FJG27" s="605"/>
      <c r="FJH27" s="114"/>
      <c r="FJI27" s="74"/>
      <c r="FJU27" s="74"/>
      <c r="FJV27" s="605"/>
      <c r="FJW27" s="605"/>
      <c r="FJX27" s="114"/>
      <c r="FJY27" s="74"/>
      <c r="FKK27" s="74"/>
      <c r="FKL27" s="605"/>
      <c r="FKM27" s="605"/>
      <c r="FKN27" s="114"/>
      <c r="FKO27" s="74"/>
      <c r="FLA27" s="74"/>
      <c r="FLB27" s="605"/>
      <c r="FLC27" s="605"/>
      <c r="FLD27" s="114"/>
      <c r="FLE27" s="74"/>
      <c r="FLQ27" s="74"/>
      <c r="FLR27" s="605"/>
      <c r="FLS27" s="605"/>
      <c r="FLT27" s="114"/>
      <c r="FLU27" s="74"/>
      <c r="FMG27" s="74"/>
      <c r="FMH27" s="605"/>
      <c r="FMI27" s="605"/>
      <c r="FMJ27" s="114"/>
      <c r="FMK27" s="74"/>
      <c r="FMW27" s="74"/>
      <c r="FMX27" s="605"/>
      <c r="FMY27" s="605"/>
      <c r="FMZ27" s="114"/>
      <c r="FNA27" s="74"/>
      <c r="FNM27" s="74"/>
      <c r="FNN27" s="605"/>
      <c r="FNO27" s="605"/>
      <c r="FNP27" s="114"/>
      <c r="FNQ27" s="74"/>
      <c r="FOC27" s="74"/>
      <c r="FOD27" s="605"/>
      <c r="FOE27" s="605"/>
      <c r="FOF27" s="114"/>
      <c r="FOG27" s="74"/>
      <c r="FOS27" s="74"/>
      <c r="FOT27" s="605"/>
      <c r="FOU27" s="605"/>
      <c r="FOV27" s="114"/>
      <c r="FOW27" s="74"/>
      <c r="FPI27" s="74"/>
      <c r="FPJ27" s="605"/>
      <c r="FPK27" s="605"/>
      <c r="FPL27" s="114"/>
      <c r="FPM27" s="74"/>
      <c r="FPY27" s="74"/>
      <c r="FPZ27" s="605"/>
      <c r="FQA27" s="605"/>
      <c r="FQB27" s="114"/>
      <c r="FQC27" s="74"/>
      <c r="FQO27" s="74"/>
      <c r="FQP27" s="605"/>
      <c r="FQQ27" s="605"/>
      <c r="FQR27" s="114"/>
      <c r="FQS27" s="74"/>
      <c r="FRE27" s="74"/>
      <c r="FRF27" s="605"/>
      <c r="FRG27" s="605"/>
      <c r="FRH27" s="114"/>
      <c r="FRI27" s="74"/>
      <c r="FRU27" s="74"/>
      <c r="FRV27" s="605"/>
      <c r="FRW27" s="605"/>
      <c r="FRX27" s="114"/>
      <c r="FRY27" s="74"/>
      <c r="FSK27" s="74"/>
      <c r="FSL27" s="605"/>
      <c r="FSM27" s="605"/>
      <c r="FSN27" s="114"/>
      <c r="FSO27" s="74"/>
      <c r="FTA27" s="74"/>
      <c r="FTB27" s="605"/>
      <c r="FTC27" s="605"/>
      <c r="FTD27" s="114"/>
      <c r="FTE27" s="74"/>
      <c r="FTQ27" s="74"/>
      <c r="FTR27" s="605"/>
      <c r="FTS27" s="605"/>
      <c r="FTT27" s="114"/>
      <c r="FTU27" s="74"/>
      <c r="FUG27" s="74"/>
      <c r="FUH27" s="605"/>
      <c r="FUI27" s="605"/>
      <c r="FUJ27" s="114"/>
      <c r="FUK27" s="74"/>
      <c r="FUW27" s="74"/>
      <c r="FUX27" s="605"/>
      <c r="FUY27" s="605"/>
      <c r="FUZ27" s="114"/>
      <c r="FVA27" s="74"/>
      <c r="FVM27" s="74"/>
      <c r="FVN27" s="605"/>
      <c r="FVO27" s="605"/>
      <c r="FVP27" s="114"/>
      <c r="FVQ27" s="74"/>
      <c r="FWC27" s="74"/>
      <c r="FWD27" s="605"/>
      <c r="FWE27" s="605"/>
      <c r="FWF27" s="114"/>
      <c r="FWG27" s="74"/>
      <c r="FWS27" s="74"/>
      <c r="FWT27" s="605"/>
      <c r="FWU27" s="605"/>
      <c r="FWV27" s="114"/>
      <c r="FWW27" s="74"/>
      <c r="FXI27" s="74"/>
      <c r="FXJ27" s="605"/>
      <c r="FXK27" s="605"/>
      <c r="FXL27" s="114"/>
      <c r="FXM27" s="74"/>
      <c r="FXY27" s="74"/>
      <c r="FXZ27" s="605"/>
      <c r="FYA27" s="605"/>
      <c r="FYB27" s="114"/>
      <c r="FYC27" s="74"/>
      <c r="FYO27" s="74"/>
      <c r="FYP27" s="605"/>
      <c r="FYQ27" s="605"/>
      <c r="FYR27" s="114"/>
      <c r="FYS27" s="74"/>
      <c r="FZE27" s="74"/>
      <c r="FZF27" s="605"/>
      <c r="FZG27" s="605"/>
      <c r="FZH27" s="114"/>
      <c r="FZI27" s="74"/>
      <c r="FZU27" s="74"/>
      <c r="FZV27" s="605"/>
      <c r="FZW27" s="605"/>
      <c r="FZX27" s="114"/>
      <c r="FZY27" s="74"/>
      <c r="GAK27" s="74"/>
      <c r="GAL27" s="605"/>
      <c r="GAM27" s="605"/>
      <c r="GAN27" s="114"/>
      <c r="GAO27" s="74"/>
      <c r="GBA27" s="74"/>
      <c r="GBB27" s="605"/>
      <c r="GBC27" s="605"/>
      <c r="GBD27" s="114"/>
      <c r="GBE27" s="74"/>
      <c r="GBQ27" s="74"/>
      <c r="GBR27" s="605"/>
      <c r="GBS27" s="605"/>
      <c r="GBT27" s="114"/>
      <c r="GBU27" s="74"/>
      <c r="GCG27" s="74"/>
      <c r="GCH27" s="605"/>
      <c r="GCI27" s="605"/>
      <c r="GCJ27" s="114"/>
      <c r="GCK27" s="74"/>
      <c r="GCW27" s="74"/>
      <c r="GCX27" s="605"/>
      <c r="GCY27" s="605"/>
      <c r="GCZ27" s="114"/>
      <c r="GDA27" s="74"/>
      <c r="GDM27" s="74"/>
      <c r="GDN27" s="605"/>
      <c r="GDO27" s="605"/>
      <c r="GDP27" s="114"/>
      <c r="GDQ27" s="74"/>
      <c r="GEC27" s="74"/>
      <c r="GED27" s="605"/>
      <c r="GEE27" s="605"/>
      <c r="GEF27" s="114"/>
      <c r="GEG27" s="74"/>
      <c r="GES27" s="74"/>
      <c r="GET27" s="605"/>
      <c r="GEU27" s="605"/>
      <c r="GEV27" s="114"/>
      <c r="GEW27" s="74"/>
      <c r="GFI27" s="74"/>
      <c r="GFJ27" s="605"/>
      <c r="GFK27" s="605"/>
      <c r="GFL27" s="114"/>
      <c r="GFM27" s="74"/>
      <c r="GFY27" s="74"/>
      <c r="GFZ27" s="605"/>
      <c r="GGA27" s="605"/>
      <c r="GGB27" s="114"/>
      <c r="GGC27" s="74"/>
      <c r="GGO27" s="74"/>
      <c r="GGP27" s="605"/>
      <c r="GGQ27" s="605"/>
      <c r="GGR27" s="114"/>
      <c r="GGS27" s="74"/>
      <c r="GHE27" s="74"/>
      <c r="GHF27" s="605"/>
      <c r="GHG27" s="605"/>
      <c r="GHH27" s="114"/>
      <c r="GHI27" s="74"/>
      <c r="GHU27" s="74"/>
      <c r="GHV27" s="605"/>
      <c r="GHW27" s="605"/>
      <c r="GHX27" s="114"/>
      <c r="GHY27" s="74"/>
      <c r="GIK27" s="74"/>
      <c r="GIL27" s="605"/>
      <c r="GIM27" s="605"/>
      <c r="GIN27" s="114"/>
      <c r="GIO27" s="74"/>
      <c r="GJA27" s="74"/>
      <c r="GJB27" s="605"/>
      <c r="GJC27" s="605"/>
      <c r="GJD27" s="114"/>
      <c r="GJE27" s="74"/>
      <c r="GJQ27" s="74"/>
      <c r="GJR27" s="605"/>
      <c r="GJS27" s="605"/>
      <c r="GJT27" s="114"/>
      <c r="GJU27" s="74"/>
      <c r="GKG27" s="74"/>
      <c r="GKH27" s="605"/>
      <c r="GKI27" s="605"/>
      <c r="GKJ27" s="114"/>
      <c r="GKK27" s="74"/>
      <c r="GKW27" s="74"/>
      <c r="GKX27" s="605"/>
      <c r="GKY27" s="605"/>
      <c r="GKZ27" s="114"/>
      <c r="GLA27" s="74"/>
      <c r="GLM27" s="74"/>
      <c r="GLN27" s="605"/>
      <c r="GLO27" s="605"/>
      <c r="GLP27" s="114"/>
      <c r="GLQ27" s="74"/>
      <c r="GMC27" s="74"/>
      <c r="GMD27" s="605"/>
      <c r="GME27" s="605"/>
      <c r="GMF27" s="114"/>
      <c r="GMG27" s="74"/>
      <c r="GMS27" s="74"/>
      <c r="GMT27" s="605"/>
      <c r="GMU27" s="605"/>
      <c r="GMV27" s="114"/>
      <c r="GMW27" s="74"/>
      <c r="GNI27" s="74"/>
      <c r="GNJ27" s="605"/>
      <c r="GNK27" s="605"/>
      <c r="GNL27" s="114"/>
      <c r="GNM27" s="74"/>
      <c r="GNY27" s="74"/>
      <c r="GNZ27" s="605"/>
      <c r="GOA27" s="605"/>
      <c r="GOB27" s="114"/>
      <c r="GOC27" s="74"/>
      <c r="GOO27" s="74"/>
      <c r="GOP27" s="605"/>
      <c r="GOQ27" s="605"/>
      <c r="GOR27" s="114"/>
      <c r="GOS27" s="74"/>
      <c r="GPE27" s="74"/>
      <c r="GPF27" s="605"/>
      <c r="GPG27" s="605"/>
      <c r="GPH27" s="114"/>
      <c r="GPI27" s="74"/>
      <c r="GPU27" s="74"/>
      <c r="GPV27" s="605"/>
      <c r="GPW27" s="605"/>
      <c r="GPX27" s="114"/>
      <c r="GPY27" s="74"/>
      <c r="GQK27" s="74"/>
      <c r="GQL27" s="605"/>
      <c r="GQM27" s="605"/>
      <c r="GQN27" s="114"/>
      <c r="GQO27" s="74"/>
      <c r="GRA27" s="74"/>
      <c r="GRB27" s="605"/>
      <c r="GRC27" s="605"/>
      <c r="GRD27" s="114"/>
      <c r="GRE27" s="74"/>
      <c r="GRQ27" s="74"/>
      <c r="GRR27" s="605"/>
      <c r="GRS27" s="605"/>
      <c r="GRT27" s="114"/>
      <c r="GRU27" s="74"/>
      <c r="GSG27" s="74"/>
      <c r="GSH27" s="605"/>
      <c r="GSI27" s="605"/>
      <c r="GSJ27" s="114"/>
      <c r="GSK27" s="74"/>
      <c r="GSW27" s="74"/>
      <c r="GSX27" s="605"/>
      <c r="GSY27" s="605"/>
      <c r="GSZ27" s="114"/>
      <c r="GTA27" s="74"/>
      <c r="GTM27" s="74"/>
      <c r="GTN27" s="605"/>
      <c r="GTO27" s="605"/>
      <c r="GTP27" s="114"/>
      <c r="GTQ27" s="74"/>
      <c r="GUC27" s="74"/>
      <c r="GUD27" s="605"/>
      <c r="GUE27" s="605"/>
      <c r="GUF27" s="114"/>
      <c r="GUG27" s="74"/>
      <c r="GUS27" s="74"/>
      <c r="GUT27" s="605"/>
      <c r="GUU27" s="605"/>
      <c r="GUV27" s="114"/>
      <c r="GUW27" s="74"/>
      <c r="GVI27" s="74"/>
      <c r="GVJ27" s="605"/>
      <c r="GVK27" s="605"/>
      <c r="GVL27" s="114"/>
      <c r="GVM27" s="74"/>
      <c r="GVY27" s="74"/>
      <c r="GVZ27" s="605"/>
      <c r="GWA27" s="605"/>
      <c r="GWB27" s="114"/>
      <c r="GWC27" s="74"/>
      <c r="GWO27" s="74"/>
      <c r="GWP27" s="605"/>
      <c r="GWQ27" s="605"/>
      <c r="GWR27" s="114"/>
      <c r="GWS27" s="74"/>
      <c r="GXE27" s="74"/>
      <c r="GXF27" s="605"/>
      <c r="GXG27" s="605"/>
      <c r="GXH27" s="114"/>
      <c r="GXI27" s="74"/>
      <c r="GXU27" s="74"/>
      <c r="GXV27" s="605"/>
      <c r="GXW27" s="605"/>
      <c r="GXX27" s="114"/>
      <c r="GXY27" s="74"/>
      <c r="GYK27" s="74"/>
      <c r="GYL27" s="605"/>
      <c r="GYM27" s="605"/>
      <c r="GYN27" s="114"/>
      <c r="GYO27" s="74"/>
      <c r="GZA27" s="74"/>
      <c r="GZB27" s="605"/>
      <c r="GZC27" s="605"/>
      <c r="GZD27" s="114"/>
      <c r="GZE27" s="74"/>
      <c r="GZQ27" s="74"/>
      <c r="GZR27" s="605"/>
      <c r="GZS27" s="605"/>
      <c r="GZT27" s="114"/>
      <c r="GZU27" s="74"/>
      <c r="HAG27" s="74"/>
      <c r="HAH27" s="605"/>
      <c r="HAI27" s="605"/>
      <c r="HAJ27" s="114"/>
      <c r="HAK27" s="74"/>
      <c r="HAW27" s="74"/>
      <c r="HAX27" s="605"/>
      <c r="HAY27" s="605"/>
      <c r="HAZ27" s="114"/>
      <c r="HBA27" s="74"/>
      <c r="HBM27" s="74"/>
      <c r="HBN27" s="605"/>
      <c r="HBO27" s="605"/>
      <c r="HBP27" s="114"/>
      <c r="HBQ27" s="74"/>
      <c r="HCC27" s="74"/>
      <c r="HCD27" s="605"/>
      <c r="HCE27" s="605"/>
      <c r="HCF27" s="114"/>
      <c r="HCG27" s="74"/>
      <c r="HCS27" s="74"/>
      <c r="HCT27" s="605"/>
      <c r="HCU27" s="605"/>
      <c r="HCV27" s="114"/>
      <c r="HCW27" s="74"/>
      <c r="HDI27" s="74"/>
      <c r="HDJ27" s="605"/>
      <c r="HDK27" s="605"/>
      <c r="HDL27" s="114"/>
      <c r="HDM27" s="74"/>
      <c r="HDY27" s="74"/>
      <c r="HDZ27" s="605"/>
      <c r="HEA27" s="605"/>
      <c r="HEB27" s="114"/>
      <c r="HEC27" s="74"/>
      <c r="HEO27" s="74"/>
      <c r="HEP27" s="605"/>
      <c r="HEQ27" s="605"/>
      <c r="HER27" s="114"/>
      <c r="HES27" s="74"/>
      <c r="HFE27" s="74"/>
      <c r="HFF27" s="605"/>
      <c r="HFG27" s="605"/>
      <c r="HFH27" s="114"/>
      <c r="HFI27" s="74"/>
      <c r="HFU27" s="74"/>
      <c r="HFV27" s="605"/>
      <c r="HFW27" s="605"/>
      <c r="HFX27" s="114"/>
      <c r="HFY27" s="74"/>
      <c r="HGK27" s="74"/>
      <c r="HGL27" s="605"/>
      <c r="HGM27" s="605"/>
      <c r="HGN27" s="114"/>
      <c r="HGO27" s="74"/>
      <c r="HHA27" s="74"/>
      <c r="HHB27" s="605"/>
      <c r="HHC27" s="605"/>
      <c r="HHD27" s="114"/>
      <c r="HHE27" s="74"/>
      <c r="HHQ27" s="74"/>
      <c r="HHR27" s="605"/>
      <c r="HHS27" s="605"/>
      <c r="HHT27" s="114"/>
      <c r="HHU27" s="74"/>
      <c r="HIG27" s="74"/>
      <c r="HIH27" s="605"/>
      <c r="HII27" s="605"/>
      <c r="HIJ27" s="114"/>
      <c r="HIK27" s="74"/>
      <c r="HIW27" s="74"/>
      <c r="HIX27" s="605"/>
      <c r="HIY27" s="605"/>
      <c r="HIZ27" s="114"/>
      <c r="HJA27" s="74"/>
      <c r="HJM27" s="74"/>
      <c r="HJN27" s="605"/>
      <c r="HJO27" s="605"/>
      <c r="HJP27" s="114"/>
      <c r="HJQ27" s="74"/>
      <c r="HKC27" s="74"/>
      <c r="HKD27" s="605"/>
      <c r="HKE27" s="605"/>
      <c r="HKF27" s="114"/>
      <c r="HKG27" s="74"/>
      <c r="HKS27" s="74"/>
      <c r="HKT27" s="605"/>
      <c r="HKU27" s="605"/>
      <c r="HKV27" s="114"/>
      <c r="HKW27" s="74"/>
      <c r="HLI27" s="74"/>
      <c r="HLJ27" s="605"/>
      <c r="HLK27" s="605"/>
      <c r="HLL27" s="114"/>
      <c r="HLM27" s="74"/>
      <c r="HLY27" s="74"/>
      <c r="HLZ27" s="605"/>
      <c r="HMA27" s="605"/>
      <c r="HMB27" s="114"/>
      <c r="HMC27" s="74"/>
      <c r="HMO27" s="74"/>
      <c r="HMP27" s="605"/>
      <c r="HMQ27" s="605"/>
      <c r="HMR27" s="114"/>
      <c r="HMS27" s="74"/>
      <c r="HNE27" s="74"/>
      <c r="HNF27" s="605"/>
      <c r="HNG27" s="605"/>
      <c r="HNH27" s="114"/>
      <c r="HNI27" s="74"/>
      <c r="HNU27" s="74"/>
      <c r="HNV27" s="605"/>
      <c r="HNW27" s="605"/>
      <c r="HNX27" s="114"/>
      <c r="HNY27" s="74"/>
      <c r="HOK27" s="74"/>
      <c r="HOL27" s="605"/>
      <c r="HOM27" s="605"/>
      <c r="HON27" s="114"/>
      <c r="HOO27" s="74"/>
      <c r="HPA27" s="74"/>
      <c r="HPB27" s="605"/>
      <c r="HPC27" s="605"/>
      <c r="HPD27" s="114"/>
      <c r="HPE27" s="74"/>
      <c r="HPQ27" s="74"/>
      <c r="HPR27" s="605"/>
      <c r="HPS27" s="605"/>
      <c r="HPT27" s="114"/>
      <c r="HPU27" s="74"/>
      <c r="HQG27" s="74"/>
      <c r="HQH27" s="605"/>
      <c r="HQI27" s="605"/>
      <c r="HQJ27" s="114"/>
      <c r="HQK27" s="74"/>
      <c r="HQW27" s="74"/>
      <c r="HQX27" s="605"/>
      <c r="HQY27" s="605"/>
      <c r="HQZ27" s="114"/>
      <c r="HRA27" s="74"/>
      <c r="HRM27" s="74"/>
      <c r="HRN27" s="605"/>
      <c r="HRO27" s="605"/>
      <c r="HRP27" s="114"/>
      <c r="HRQ27" s="74"/>
      <c r="HSC27" s="74"/>
      <c r="HSD27" s="605"/>
      <c r="HSE27" s="605"/>
      <c r="HSF27" s="114"/>
      <c r="HSG27" s="74"/>
      <c r="HSS27" s="74"/>
      <c r="HST27" s="605"/>
      <c r="HSU27" s="605"/>
      <c r="HSV27" s="114"/>
      <c r="HSW27" s="74"/>
      <c r="HTI27" s="74"/>
      <c r="HTJ27" s="605"/>
      <c r="HTK27" s="605"/>
      <c r="HTL27" s="114"/>
      <c r="HTM27" s="74"/>
      <c r="HTY27" s="74"/>
      <c r="HTZ27" s="605"/>
      <c r="HUA27" s="605"/>
      <c r="HUB27" s="114"/>
      <c r="HUC27" s="74"/>
      <c r="HUO27" s="74"/>
      <c r="HUP27" s="605"/>
      <c r="HUQ27" s="605"/>
      <c r="HUR27" s="114"/>
      <c r="HUS27" s="74"/>
      <c r="HVE27" s="74"/>
      <c r="HVF27" s="605"/>
      <c r="HVG27" s="605"/>
      <c r="HVH27" s="114"/>
      <c r="HVI27" s="74"/>
      <c r="HVU27" s="74"/>
      <c r="HVV27" s="605"/>
      <c r="HVW27" s="605"/>
      <c r="HVX27" s="114"/>
      <c r="HVY27" s="74"/>
      <c r="HWK27" s="74"/>
      <c r="HWL27" s="605"/>
      <c r="HWM27" s="605"/>
      <c r="HWN27" s="114"/>
      <c r="HWO27" s="74"/>
      <c r="HXA27" s="74"/>
      <c r="HXB27" s="605"/>
      <c r="HXC27" s="605"/>
      <c r="HXD27" s="114"/>
      <c r="HXE27" s="74"/>
      <c r="HXQ27" s="74"/>
      <c r="HXR27" s="605"/>
      <c r="HXS27" s="605"/>
      <c r="HXT27" s="114"/>
      <c r="HXU27" s="74"/>
      <c r="HYG27" s="74"/>
      <c r="HYH27" s="605"/>
      <c r="HYI27" s="605"/>
      <c r="HYJ27" s="114"/>
      <c r="HYK27" s="74"/>
      <c r="HYW27" s="74"/>
      <c r="HYX27" s="605"/>
      <c r="HYY27" s="605"/>
      <c r="HYZ27" s="114"/>
      <c r="HZA27" s="74"/>
      <c r="HZM27" s="74"/>
      <c r="HZN27" s="605"/>
      <c r="HZO27" s="605"/>
      <c r="HZP27" s="114"/>
      <c r="HZQ27" s="74"/>
      <c r="IAC27" s="74"/>
      <c r="IAD27" s="605"/>
      <c r="IAE27" s="605"/>
      <c r="IAF27" s="114"/>
      <c r="IAG27" s="74"/>
      <c r="IAS27" s="74"/>
      <c r="IAT27" s="605"/>
      <c r="IAU27" s="605"/>
      <c r="IAV27" s="114"/>
      <c r="IAW27" s="74"/>
      <c r="IBI27" s="74"/>
      <c r="IBJ27" s="605"/>
      <c r="IBK27" s="605"/>
      <c r="IBL27" s="114"/>
      <c r="IBM27" s="74"/>
      <c r="IBY27" s="74"/>
      <c r="IBZ27" s="605"/>
      <c r="ICA27" s="605"/>
      <c r="ICB27" s="114"/>
      <c r="ICC27" s="74"/>
      <c r="ICO27" s="74"/>
      <c r="ICP27" s="605"/>
      <c r="ICQ27" s="605"/>
      <c r="ICR27" s="114"/>
      <c r="ICS27" s="74"/>
      <c r="IDE27" s="74"/>
      <c r="IDF27" s="605"/>
      <c r="IDG27" s="605"/>
      <c r="IDH27" s="114"/>
      <c r="IDI27" s="74"/>
      <c r="IDU27" s="74"/>
      <c r="IDV27" s="605"/>
      <c r="IDW27" s="605"/>
      <c r="IDX27" s="114"/>
      <c r="IDY27" s="74"/>
      <c r="IEK27" s="74"/>
      <c r="IEL27" s="605"/>
      <c r="IEM27" s="605"/>
      <c r="IEN27" s="114"/>
      <c r="IEO27" s="74"/>
      <c r="IFA27" s="74"/>
      <c r="IFB27" s="605"/>
      <c r="IFC27" s="605"/>
      <c r="IFD27" s="114"/>
      <c r="IFE27" s="74"/>
      <c r="IFQ27" s="74"/>
      <c r="IFR27" s="605"/>
      <c r="IFS27" s="605"/>
      <c r="IFT27" s="114"/>
      <c r="IFU27" s="74"/>
      <c r="IGG27" s="74"/>
      <c r="IGH27" s="605"/>
      <c r="IGI27" s="605"/>
      <c r="IGJ27" s="114"/>
      <c r="IGK27" s="74"/>
      <c r="IGW27" s="74"/>
      <c r="IGX27" s="605"/>
      <c r="IGY27" s="605"/>
      <c r="IGZ27" s="114"/>
      <c r="IHA27" s="74"/>
      <c r="IHM27" s="74"/>
      <c r="IHN27" s="605"/>
      <c r="IHO27" s="605"/>
      <c r="IHP27" s="114"/>
      <c r="IHQ27" s="74"/>
      <c r="IIC27" s="74"/>
      <c r="IID27" s="605"/>
      <c r="IIE27" s="605"/>
      <c r="IIF27" s="114"/>
      <c r="IIG27" s="74"/>
      <c r="IIS27" s="74"/>
      <c r="IIT27" s="605"/>
      <c r="IIU27" s="605"/>
      <c r="IIV27" s="114"/>
      <c r="IIW27" s="74"/>
      <c r="IJI27" s="74"/>
      <c r="IJJ27" s="605"/>
      <c r="IJK27" s="605"/>
      <c r="IJL27" s="114"/>
      <c r="IJM27" s="74"/>
      <c r="IJY27" s="74"/>
      <c r="IJZ27" s="605"/>
      <c r="IKA27" s="605"/>
      <c r="IKB27" s="114"/>
      <c r="IKC27" s="74"/>
      <c r="IKO27" s="74"/>
      <c r="IKP27" s="605"/>
      <c r="IKQ27" s="605"/>
      <c r="IKR27" s="114"/>
      <c r="IKS27" s="74"/>
      <c r="ILE27" s="74"/>
      <c r="ILF27" s="605"/>
      <c r="ILG27" s="605"/>
      <c r="ILH27" s="114"/>
      <c r="ILI27" s="74"/>
      <c r="ILU27" s="74"/>
      <c r="ILV27" s="605"/>
      <c r="ILW27" s="605"/>
      <c r="ILX27" s="114"/>
      <c r="ILY27" s="74"/>
      <c r="IMK27" s="74"/>
      <c r="IML27" s="605"/>
      <c r="IMM27" s="605"/>
      <c r="IMN27" s="114"/>
      <c r="IMO27" s="74"/>
      <c r="INA27" s="74"/>
      <c r="INB27" s="605"/>
      <c r="INC27" s="605"/>
      <c r="IND27" s="114"/>
      <c r="INE27" s="74"/>
      <c r="INQ27" s="74"/>
      <c r="INR27" s="605"/>
      <c r="INS27" s="605"/>
      <c r="INT27" s="114"/>
      <c r="INU27" s="74"/>
      <c r="IOG27" s="74"/>
      <c r="IOH27" s="605"/>
      <c r="IOI27" s="605"/>
      <c r="IOJ27" s="114"/>
      <c r="IOK27" s="74"/>
      <c r="IOW27" s="74"/>
      <c r="IOX27" s="605"/>
      <c r="IOY27" s="605"/>
      <c r="IOZ27" s="114"/>
      <c r="IPA27" s="74"/>
      <c r="IPM27" s="74"/>
      <c r="IPN27" s="605"/>
      <c r="IPO27" s="605"/>
      <c r="IPP27" s="114"/>
      <c r="IPQ27" s="74"/>
      <c r="IQC27" s="74"/>
      <c r="IQD27" s="605"/>
      <c r="IQE27" s="605"/>
      <c r="IQF27" s="114"/>
      <c r="IQG27" s="74"/>
      <c r="IQS27" s="74"/>
      <c r="IQT27" s="605"/>
      <c r="IQU27" s="605"/>
      <c r="IQV27" s="114"/>
      <c r="IQW27" s="74"/>
      <c r="IRI27" s="74"/>
      <c r="IRJ27" s="605"/>
      <c r="IRK27" s="605"/>
      <c r="IRL27" s="114"/>
      <c r="IRM27" s="74"/>
      <c r="IRY27" s="74"/>
      <c r="IRZ27" s="605"/>
      <c r="ISA27" s="605"/>
      <c r="ISB27" s="114"/>
      <c r="ISC27" s="74"/>
      <c r="ISO27" s="74"/>
      <c r="ISP27" s="605"/>
      <c r="ISQ27" s="605"/>
      <c r="ISR27" s="114"/>
      <c r="ISS27" s="74"/>
      <c r="ITE27" s="74"/>
      <c r="ITF27" s="605"/>
      <c r="ITG27" s="605"/>
      <c r="ITH27" s="114"/>
      <c r="ITI27" s="74"/>
      <c r="ITU27" s="74"/>
      <c r="ITV27" s="605"/>
      <c r="ITW27" s="605"/>
      <c r="ITX27" s="114"/>
      <c r="ITY27" s="74"/>
      <c r="IUK27" s="74"/>
      <c r="IUL27" s="605"/>
      <c r="IUM27" s="605"/>
      <c r="IUN27" s="114"/>
      <c r="IUO27" s="74"/>
      <c r="IVA27" s="74"/>
      <c r="IVB27" s="605"/>
      <c r="IVC27" s="605"/>
      <c r="IVD27" s="114"/>
      <c r="IVE27" s="74"/>
      <c r="IVQ27" s="74"/>
      <c r="IVR27" s="605"/>
      <c r="IVS27" s="605"/>
      <c r="IVT27" s="114"/>
      <c r="IVU27" s="74"/>
      <c r="IWG27" s="74"/>
      <c r="IWH27" s="605"/>
      <c r="IWI27" s="605"/>
      <c r="IWJ27" s="114"/>
      <c r="IWK27" s="74"/>
      <c r="IWW27" s="74"/>
      <c r="IWX27" s="605"/>
      <c r="IWY27" s="605"/>
      <c r="IWZ27" s="114"/>
      <c r="IXA27" s="74"/>
      <c r="IXM27" s="74"/>
      <c r="IXN27" s="605"/>
      <c r="IXO27" s="605"/>
      <c r="IXP27" s="114"/>
      <c r="IXQ27" s="74"/>
      <c r="IYC27" s="74"/>
      <c r="IYD27" s="605"/>
      <c r="IYE27" s="605"/>
      <c r="IYF27" s="114"/>
      <c r="IYG27" s="74"/>
      <c r="IYS27" s="74"/>
      <c r="IYT27" s="605"/>
      <c r="IYU27" s="605"/>
      <c r="IYV27" s="114"/>
      <c r="IYW27" s="74"/>
      <c r="IZI27" s="74"/>
      <c r="IZJ27" s="605"/>
      <c r="IZK27" s="605"/>
      <c r="IZL27" s="114"/>
      <c r="IZM27" s="74"/>
      <c r="IZY27" s="74"/>
      <c r="IZZ27" s="605"/>
      <c r="JAA27" s="605"/>
      <c r="JAB27" s="114"/>
      <c r="JAC27" s="74"/>
      <c r="JAO27" s="74"/>
      <c r="JAP27" s="605"/>
      <c r="JAQ27" s="605"/>
      <c r="JAR27" s="114"/>
      <c r="JAS27" s="74"/>
      <c r="JBE27" s="74"/>
      <c r="JBF27" s="605"/>
      <c r="JBG27" s="605"/>
      <c r="JBH27" s="114"/>
      <c r="JBI27" s="74"/>
      <c r="JBU27" s="74"/>
      <c r="JBV27" s="605"/>
      <c r="JBW27" s="605"/>
      <c r="JBX27" s="114"/>
      <c r="JBY27" s="74"/>
      <c r="JCK27" s="74"/>
      <c r="JCL27" s="605"/>
      <c r="JCM27" s="605"/>
      <c r="JCN27" s="114"/>
      <c r="JCO27" s="74"/>
      <c r="JDA27" s="74"/>
      <c r="JDB27" s="605"/>
      <c r="JDC27" s="605"/>
      <c r="JDD27" s="114"/>
      <c r="JDE27" s="74"/>
      <c r="JDQ27" s="74"/>
      <c r="JDR27" s="605"/>
      <c r="JDS27" s="605"/>
      <c r="JDT27" s="114"/>
      <c r="JDU27" s="74"/>
      <c r="JEG27" s="74"/>
      <c r="JEH27" s="605"/>
      <c r="JEI27" s="605"/>
      <c r="JEJ27" s="114"/>
      <c r="JEK27" s="74"/>
      <c r="JEW27" s="74"/>
      <c r="JEX27" s="605"/>
      <c r="JEY27" s="605"/>
      <c r="JEZ27" s="114"/>
      <c r="JFA27" s="74"/>
      <c r="JFM27" s="74"/>
      <c r="JFN27" s="605"/>
      <c r="JFO27" s="605"/>
      <c r="JFP27" s="114"/>
      <c r="JFQ27" s="74"/>
      <c r="JGC27" s="74"/>
      <c r="JGD27" s="605"/>
      <c r="JGE27" s="605"/>
      <c r="JGF27" s="114"/>
      <c r="JGG27" s="74"/>
      <c r="JGS27" s="74"/>
      <c r="JGT27" s="605"/>
      <c r="JGU27" s="605"/>
      <c r="JGV27" s="114"/>
      <c r="JGW27" s="74"/>
      <c r="JHI27" s="74"/>
      <c r="JHJ27" s="605"/>
      <c r="JHK27" s="605"/>
      <c r="JHL27" s="114"/>
      <c r="JHM27" s="74"/>
      <c r="JHY27" s="74"/>
      <c r="JHZ27" s="605"/>
      <c r="JIA27" s="605"/>
      <c r="JIB27" s="114"/>
      <c r="JIC27" s="74"/>
      <c r="JIO27" s="74"/>
      <c r="JIP27" s="605"/>
      <c r="JIQ27" s="605"/>
      <c r="JIR27" s="114"/>
      <c r="JIS27" s="74"/>
      <c r="JJE27" s="74"/>
      <c r="JJF27" s="605"/>
      <c r="JJG27" s="605"/>
      <c r="JJH27" s="114"/>
      <c r="JJI27" s="74"/>
      <c r="JJU27" s="74"/>
      <c r="JJV27" s="605"/>
      <c r="JJW27" s="605"/>
      <c r="JJX27" s="114"/>
      <c r="JJY27" s="74"/>
      <c r="JKK27" s="74"/>
      <c r="JKL27" s="605"/>
      <c r="JKM27" s="605"/>
      <c r="JKN27" s="114"/>
      <c r="JKO27" s="74"/>
      <c r="JLA27" s="74"/>
      <c r="JLB27" s="605"/>
      <c r="JLC27" s="605"/>
      <c r="JLD27" s="114"/>
      <c r="JLE27" s="74"/>
      <c r="JLQ27" s="74"/>
      <c r="JLR27" s="605"/>
      <c r="JLS27" s="605"/>
      <c r="JLT27" s="114"/>
      <c r="JLU27" s="74"/>
      <c r="JMG27" s="74"/>
      <c r="JMH27" s="605"/>
      <c r="JMI27" s="605"/>
      <c r="JMJ27" s="114"/>
      <c r="JMK27" s="74"/>
      <c r="JMW27" s="74"/>
      <c r="JMX27" s="605"/>
      <c r="JMY27" s="605"/>
      <c r="JMZ27" s="114"/>
      <c r="JNA27" s="74"/>
      <c r="JNM27" s="74"/>
      <c r="JNN27" s="605"/>
      <c r="JNO27" s="605"/>
      <c r="JNP27" s="114"/>
      <c r="JNQ27" s="74"/>
      <c r="JOC27" s="74"/>
      <c r="JOD27" s="605"/>
      <c r="JOE27" s="605"/>
      <c r="JOF27" s="114"/>
      <c r="JOG27" s="74"/>
      <c r="JOS27" s="74"/>
      <c r="JOT27" s="605"/>
      <c r="JOU27" s="605"/>
      <c r="JOV27" s="114"/>
      <c r="JOW27" s="74"/>
      <c r="JPI27" s="74"/>
      <c r="JPJ27" s="605"/>
      <c r="JPK27" s="605"/>
      <c r="JPL27" s="114"/>
      <c r="JPM27" s="74"/>
      <c r="JPY27" s="74"/>
      <c r="JPZ27" s="605"/>
      <c r="JQA27" s="605"/>
      <c r="JQB27" s="114"/>
      <c r="JQC27" s="74"/>
      <c r="JQO27" s="74"/>
      <c r="JQP27" s="605"/>
      <c r="JQQ27" s="605"/>
      <c r="JQR27" s="114"/>
      <c r="JQS27" s="74"/>
      <c r="JRE27" s="74"/>
      <c r="JRF27" s="605"/>
      <c r="JRG27" s="605"/>
      <c r="JRH27" s="114"/>
      <c r="JRI27" s="74"/>
      <c r="JRU27" s="74"/>
      <c r="JRV27" s="605"/>
      <c r="JRW27" s="605"/>
      <c r="JRX27" s="114"/>
      <c r="JRY27" s="74"/>
      <c r="JSK27" s="74"/>
      <c r="JSL27" s="605"/>
      <c r="JSM27" s="605"/>
      <c r="JSN27" s="114"/>
      <c r="JSO27" s="74"/>
      <c r="JTA27" s="74"/>
      <c r="JTB27" s="605"/>
      <c r="JTC27" s="605"/>
      <c r="JTD27" s="114"/>
      <c r="JTE27" s="74"/>
      <c r="JTQ27" s="74"/>
      <c r="JTR27" s="605"/>
      <c r="JTS27" s="605"/>
      <c r="JTT27" s="114"/>
      <c r="JTU27" s="74"/>
      <c r="JUG27" s="74"/>
      <c r="JUH27" s="605"/>
      <c r="JUI27" s="605"/>
      <c r="JUJ27" s="114"/>
      <c r="JUK27" s="74"/>
      <c r="JUW27" s="74"/>
      <c r="JUX27" s="605"/>
      <c r="JUY27" s="605"/>
      <c r="JUZ27" s="114"/>
      <c r="JVA27" s="74"/>
      <c r="JVM27" s="74"/>
      <c r="JVN27" s="605"/>
      <c r="JVO27" s="605"/>
      <c r="JVP27" s="114"/>
      <c r="JVQ27" s="74"/>
      <c r="JWC27" s="74"/>
      <c r="JWD27" s="605"/>
      <c r="JWE27" s="605"/>
      <c r="JWF27" s="114"/>
      <c r="JWG27" s="74"/>
      <c r="JWS27" s="74"/>
      <c r="JWT27" s="605"/>
      <c r="JWU27" s="605"/>
      <c r="JWV27" s="114"/>
      <c r="JWW27" s="74"/>
      <c r="JXI27" s="74"/>
      <c r="JXJ27" s="605"/>
      <c r="JXK27" s="605"/>
      <c r="JXL27" s="114"/>
      <c r="JXM27" s="74"/>
      <c r="JXY27" s="74"/>
      <c r="JXZ27" s="605"/>
      <c r="JYA27" s="605"/>
      <c r="JYB27" s="114"/>
      <c r="JYC27" s="74"/>
      <c r="JYO27" s="74"/>
      <c r="JYP27" s="605"/>
      <c r="JYQ27" s="605"/>
      <c r="JYR27" s="114"/>
      <c r="JYS27" s="74"/>
      <c r="JZE27" s="74"/>
      <c r="JZF27" s="605"/>
      <c r="JZG27" s="605"/>
      <c r="JZH27" s="114"/>
      <c r="JZI27" s="74"/>
      <c r="JZU27" s="74"/>
      <c r="JZV27" s="605"/>
      <c r="JZW27" s="605"/>
      <c r="JZX27" s="114"/>
      <c r="JZY27" s="74"/>
      <c r="KAK27" s="74"/>
      <c r="KAL27" s="605"/>
      <c r="KAM27" s="605"/>
      <c r="KAN27" s="114"/>
      <c r="KAO27" s="74"/>
      <c r="KBA27" s="74"/>
      <c r="KBB27" s="605"/>
      <c r="KBC27" s="605"/>
      <c r="KBD27" s="114"/>
      <c r="KBE27" s="74"/>
      <c r="KBQ27" s="74"/>
      <c r="KBR27" s="605"/>
      <c r="KBS27" s="605"/>
      <c r="KBT27" s="114"/>
      <c r="KBU27" s="74"/>
      <c r="KCG27" s="74"/>
      <c r="KCH27" s="605"/>
      <c r="KCI27" s="605"/>
      <c r="KCJ27" s="114"/>
      <c r="KCK27" s="74"/>
      <c r="KCW27" s="74"/>
      <c r="KCX27" s="605"/>
      <c r="KCY27" s="605"/>
      <c r="KCZ27" s="114"/>
      <c r="KDA27" s="74"/>
      <c r="KDM27" s="74"/>
      <c r="KDN27" s="605"/>
      <c r="KDO27" s="605"/>
      <c r="KDP27" s="114"/>
      <c r="KDQ27" s="74"/>
      <c r="KEC27" s="74"/>
      <c r="KED27" s="605"/>
      <c r="KEE27" s="605"/>
      <c r="KEF27" s="114"/>
      <c r="KEG27" s="74"/>
      <c r="KES27" s="74"/>
      <c r="KET27" s="605"/>
      <c r="KEU27" s="605"/>
      <c r="KEV27" s="114"/>
      <c r="KEW27" s="74"/>
      <c r="KFI27" s="74"/>
      <c r="KFJ27" s="605"/>
      <c r="KFK27" s="605"/>
      <c r="KFL27" s="114"/>
      <c r="KFM27" s="74"/>
      <c r="KFY27" s="74"/>
      <c r="KFZ27" s="605"/>
      <c r="KGA27" s="605"/>
      <c r="KGB27" s="114"/>
      <c r="KGC27" s="74"/>
      <c r="KGO27" s="74"/>
      <c r="KGP27" s="605"/>
      <c r="KGQ27" s="605"/>
      <c r="KGR27" s="114"/>
      <c r="KGS27" s="74"/>
      <c r="KHE27" s="74"/>
      <c r="KHF27" s="605"/>
      <c r="KHG27" s="605"/>
      <c r="KHH27" s="114"/>
      <c r="KHI27" s="74"/>
      <c r="KHU27" s="74"/>
      <c r="KHV27" s="605"/>
      <c r="KHW27" s="605"/>
      <c r="KHX27" s="114"/>
      <c r="KHY27" s="74"/>
      <c r="KIK27" s="74"/>
      <c r="KIL27" s="605"/>
      <c r="KIM27" s="605"/>
      <c r="KIN27" s="114"/>
      <c r="KIO27" s="74"/>
      <c r="KJA27" s="74"/>
      <c r="KJB27" s="605"/>
      <c r="KJC27" s="605"/>
      <c r="KJD27" s="114"/>
      <c r="KJE27" s="74"/>
      <c r="KJQ27" s="74"/>
      <c r="KJR27" s="605"/>
      <c r="KJS27" s="605"/>
      <c r="KJT27" s="114"/>
      <c r="KJU27" s="74"/>
      <c r="KKG27" s="74"/>
      <c r="KKH27" s="605"/>
      <c r="KKI27" s="605"/>
      <c r="KKJ27" s="114"/>
      <c r="KKK27" s="74"/>
      <c r="KKW27" s="74"/>
      <c r="KKX27" s="605"/>
      <c r="KKY27" s="605"/>
      <c r="KKZ27" s="114"/>
      <c r="KLA27" s="74"/>
      <c r="KLM27" s="74"/>
      <c r="KLN27" s="605"/>
      <c r="KLO27" s="605"/>
      <c r="KLP27" s="114"/>
      <c r="KLQ27" s="74"/>
      <c r="KMC27" s="74"/>
      <c r="KMD27" s="605"/>
      <c r="KME27" s="605"/>
      <c r="KMF27" s="114"/>
      <c r="KMG27" s="74"/>
      <c r="KMS27" s="74"/>
      <c r="KMT27" s="605"/>
      <c r="KMU27" s="605"/>
      <c r="KMV27" s="114"/>
      <c r="KMW27" s="74"/>
      <c r="KNI27" s="74"/>
      <c r="KNJ27" s="605"/>
      <c r="KNK27" s="605"/>
      <c r="KNL27" s="114"/>
      <c r="KNM27" s="74"/>
      <c r="KNY27" s="74"/>
      <c r="KNZ27" s="605"/>
      <c r="KOA27" s="605"/>
      <c r="KOB27" s="114"/>
      <c r="KOC27" s="74"/>
      <c r="KOO27" s="74"/>
      <c r="KOP27" s="605"/>
      <c r="KOQ27" s="605"/>
      <c r="KOR27" s="114"/>
      <c r="KOS27" s="74"/>
      <c r="KPE27" s="74"/>
      <c r="KPF27" s="605"/>
      <c r="KPG27" s="605"/>
      <c r="KPH27" s="114"/>
      <c r="KPI27" s="74"/>
      <c r="KPU27" s="74"/>
      <c r="KPV27" s="605"/>
      <c r="KPW27" s="605"/>
      <c r="KPX27" s="114"/>
      <c r="KPY27" s="74"/>
      <c r="KQK27" s="74"/>
      <c r="KQL27" s="605"/>
      <c r="KQM27" s="605"/>
      <c r="KQN27" s="114"/>
      <c r="KQO27" s="74"/>
      <c r="KRA27" s="74"/>
      <c r="KRB27" s="605"/>
      <c r="KRC27" s="605"/>
      <c r="KRD27" s="114"/>
      <c r="KRE27" s="74"/>
      <c r="KRQ27" s="74"/>
      <c r="KRR27" s="605"/>
      <c r="KRS27" s="605"/>
      <c r="KRT27" s="114"/>
      <c r="KRU27" s="74"/>
      <c r="KSG27" s="74"/>
      <c r="KSH27" s="605"/>
      <c r="KSI27" s="605"/>
      <c r="KSJ27" s="114"/>
      <c r="KSK27" s="74"/>
      <c r="KSW27" s="74"/>
      <c r="KSX27" s="605"/>
      <c r="KSY27" s="605"/>
      <c r="KSZ27" s="114"/>
      <c r="KTA27" s="74"/>
      <c r="KTM27" s="74"/>
      <c r="KTN27" s="605"/>
      <c r="KTO27" s="605"/>
      <c r="KTP27" s="114"/>
      <c r="KTQ27" s="74"/>
      <c r="KUC27" s="74"/>
      <c r="KUD27" s="605"/>
      <c r="KUE27" s="605"/>
      <c r="KUF27" s="114"/>
      <c r="KUG27" s="74"/>
      <c r="KUS27" s="74"/>
      <c r="KUT27" s="605"/>
      <c r="KUU27" s="605"/>
      <c r="KUV27" s="114"/>
      <c r="KUW27" s="74"/>
      <c r="KVI27" s="74"/>
      <c r="KVJ27" s="605"/>
      <c r="KVK27" s="605"/>
      <c r="KVL27" s="114"/>
      <c r="KVM27" s="74"/>
      <c r="KVY27" s="74"/>
      <c r="KVZ27" s="605"/>
      <c r="KWA27" s="605"/>
      <c r="KWB27" s="114"/>
      <c r="KWC27" s="74"/>
      <c r="KWO27" s="74"/>
      <c r="KWP27" s="605"/>
      <c r="KWQ27" s="605"/>
      <c r="KWR27" s="114"/>
      <c r="KWS27" s="74"/>
      <c r="KXE27" s="74"/>
      <c r="KXF27" s="605"/>
      <c r="KXG27" s="605"/>
      <c r="KXH27" s="114"/>
      <c r="KXI27" s="74"/>
      <c r="KXU27" s="74"/>
      <c r="KXV27" s="605"/>
      <c r="KXW27" s="605"/>
      <c r="KXX27" s="114"/>
      <c r="KXY27" s="74"/>
      <c r="KYK27" s="74"/>
      <c r="KYL27" s="605"/>
      <c r="KYM27" s="605"/>
      <c r="KYN27" s="114"/>
      <c r="KYO27" s="74"/>
      <c r="KZA27" s="74"/>
      <c r="KZB27" s="605"/>
      <c r="KZC27" s="605"/>
      <c r="KZD27" s="114"/>
      <c r="KZE27" s="74"/>
      <c r="KZQ27" s="74"/>
      <c r="KZR27" s="605"/>
      <c r="KZS27" s="605"/>
      <c r="KZT27" s="114"/>
      <c r="KZU27" s="74"/>
      <c r="LAG27" s="74"/>
      <c r="LAH27" s="605"/>
      <c r="LAI27" s="605"/>
      <c r="LAJ27" s="114"/>
      <c r="LAK27" s="74"/>
      <c r="LAW27" s="74"/>
      <c r="LAX27" s="605"/>
      <c r="LAY27" s="605"/>
      <c r="LAZ27" s="114"/>
      <c r="LBA27" s="74"/>
      <c r="LBM27" s="74"/>
      <c r="LBN27" s="605"/>
      <c r="LBO27" s="605"/>
      <c r="LBP27" s="114"/>
      <c r="LBQ27" s="74"/>
      <c r="LCC27" s="74"/>
      <c r="LCD27" s="605"/>
      <c r="LCE27" s="605"/>
      <c r="LCF27" s="114"/>
      <c r="LCG27" s="74"/>
      <c r="LCS27" s="74"/>
      <c r="LCT27" s="605"/>
      <c r="LCU27" s="605"/>
      <c r="LCV27" s="114"/>
      <c r="LCW27" s="74"/>
      <c r="LDI27" s="74"/>
      <c r="LDJ27" s="605"/>
      <c r="LDK27" s="605"/>
      <c r="LDL27" s="114"/>
      <c r="LDM27" s="74"/>
      <c r="LDY27" s="74"/>
      <c r="LDZ27" s="605"/>
      <c r="LEA27" s="605"/>
      <c r="LEB27" s="114"/>
      <c r="LEC27" s="74"/>
      <c r="LEO27" s="74"/>
      <c r="LEP27" s="605"/>
      <c r="LEQ27" s="605"/>
      <c r="LER27" s="114"/>
      <c r="LES27" s="74"/>
      <c r="LFE27" s="74"/>
      <c r="LFF27" s="605"/>
      <c r="LFG27" s="605"/>
      <c r="LFH27" s="114"/>
      <c r="LFI27" s="74"/>
      <c r="LFU27" s="74"/>
      <c r="LFV27" s="605"/>
      <c r="LFW27" s="605"/>
      <c r="LFX27" s="114"/>
      <c r="LFY27" s="74"/>
      <c r="LGK27" s="74"/>
      <c r="LGL27" s="605"/>
      <c r="LGM27" s="605"/>
      <c r="LGN27" s="114"/>
      <c r="LGO27" s="74"/>
      <c r="LHA27" s="74"/>
      <c r="LHB27" s="605"/>
      <c r="LHC27" s="605"/>
      <c r="LHD27" s="114"/>
      <c r="LHE27" s="74"/>
      <c r="LHQ27" s="74"/>
      <c r="LHR27" s="605"/>
      <c r="LHS27" s="605"/>
      <c r="LHT27" s="114"/>
      <c r="LHU27" s="74"/>
      <c r="LIG27" s="74"/>
      <c r="LIH27" s="605"/>
      <c r="LII27" s="605"/>
      <c r="LIJ27" s="114"/>
      <c r="LIK27" s="74"/>
      <c r="LIW27" s="74"/>
      <c r="LIX27" s="605"/>
      <c r="LIY27" s="605"/>
      <c r="LIZ27" s="114"/>
      <c r="LJA27" s="74"/>
      <c r="LJM27" s="74"/>
      <c r="LJN27" s="605"/>
      <c r="LJO27" s="605"/>
      <c r="LJP27" s="114"/>
      <c r="LJQ27" s="74"/>
      <c r="LKC27" s="74"/>
      <c r="LKD27" s="605"/>
      <c r="LKE27" s="605"/>
      <c r="LKF27" s="114"/>
      <c r="LKG27" s="74"/>
      <c r="LKS27" s="74"/>
      <c r="LKT27" s="605"/>
      <c r="LKU27" s="605"/>
      <c r="LKV27" s="114"/>
      <c r="LKW27" s="74"/>
      <c r="LLI27" s="74"/>
      <c r="LLJ27" s="605"/>
      <c r="LLK27" s="605"/>
      <c r="LLL27" s="114"/>
      <c r="LLM27" s="74"/>
      <c r="LLY27" s="74"/>
      <c r="LLZ27" s="605"/>
      <c r="LMA27" s="605"/>
      <c r="LMB27" s="114"/>
      <c r="LMC27" s="74"/>
      <c r="LMO27" s="74"/>
      <c r="LMP27" s="605"/>
      <c r="LMQ27" s="605"/>
      <c r="LMR27" s="114"/>
      <c r="LMS27" s="74"/>
      <c r="LNE27" s="74"/>
      <c r="LNF27" s="605"/>
      <c r="LNG27" s="605"/>
      <c r="LNH27" s="114"/>
      <c r="LNI27" s="74"/>
      <c r="LNU27" s="74"/>
      <c r="LNV27" s="605"/>
      <c r="LNW27" s="605"/>
      <c r="LNX27" s="114"/>
      <c r="LNY27" s="74"/>
      <c r="LOK27" s="74"/>
      <c r="LOL27" s="605"/>
      <c r="LOM27" s="605"/>
      <c r="LON27" s="114"/>
      <c r="LOO27" s="74"/>
      <c r="LPA27" s="74"/>
      <c r="LPB27" s="605"/>
      <c r="LPC27" s="605"/>
      <c r="LPD27" s="114"/>
      <c r="LPE27" s="74"/>
      <c r="LPQ27" s="74"/>
      <c r="LPR27" s="605"/>
      <c r="LPS27" s="605"/>
      <c r="LPT27" s="114"/>
      <c r="LPU27" s="74"/>
      <c r="LQG27" s="74"/>
      <c r="LQH27" s="605"/>
      <c r="LQI27" s="605"/>
      <c r="LQJ27" s="114"/>
      <c r="LQK27" s="74"/>
      <c r="LQW27" s="74"/>
      <c r="LQX27" s="605"/>
      <c r="LQY27" s="605"/>
      <c r="LQZ27" s="114"/>
      <c r="LRA27" s="74"/>
      <c r="LRM27" s="74"/>
      <c r="LRN27" s="605"/>
      <c r="LRO27" s="605"/>
      <c r="LRP27" s="114"/>
      <c r="LRQ27" s="74"/>
      <c r="LSC27" s="74"/>
      <c r="LSD27" s="605"/>
      <c r="LSE27" s="605"/>
      <c r="LSF27" s="114"/>
      <c r="LSG27" s="74"/>
      <c r="LSS27" s="74"/>
      <c r="LST27" s="605"/>
      <c r="LSU27" s="605"/>
      <c r="LSV27" s="114"/>
      <c r="LSW27" s="74"/>
      <c r="LTI27" s="74"/>
      <c r="LTJ27" s="605"/>
      <c r="LTK27" s="605"/>
      <c r="LTL27" s="114"/>
      <c r="LTM27" s="74"/>
      <c r="LTY27" s="74"/>
      <c r="LTZ27" s="605"/>
      <c r="LUA27" s="605"/>
      <c r="LUB27" s="114"/>
      <c r="LUC27" s="74"/>
      <c r="LUO27" s="74"/>
      <c r="LUP27" s="605"/>
      <c r="LUQ27" s="605"/>
      <c r="LUR27" s="114"/>
      <c r="LUS27" s="74"/>
      <c r="LVE27" s="74"/>
      <c r="LVF27" s="605"/>
      <c r="LVG27" s="605"/>
      <c r="LVH27" s="114"/>
      <c r="LVI27" s="74"/>
      <c r="LVU27" s="74"/>
      <c r="LVV27" s="605"/>
      <c r="LVW27" s="605"/>
      <c r="LVX27" s="114"/>
      <c r="LVY27" s="74"/>
      <c r="LWK27" s="74"/>
      <c r="LWL27" s="605"/>
      <c r="LWM27" s="605"/>
      <c r="LWN27" s="114"/>
      <c r="LWO27" s="74"/>
      <c r="LXA27" s="74"/>
      <c r="LXB27" s="605"/>
      <c r="LXC27" s="605"/>
      <c r="LXD27" s="114"/>
      <c r="LXE27" s="74"/>
      <c r="LXQ27" s="74"/>
      <c r="LXR27" s="605"/>
      <c r="LXS27" s="605"/>
      <c r="LXT27" s="114"/>
      <c r="LXU27" s="74"/>
      <c r="LYG27" s="74"/>
      <c r="LYH27" s="605"/>
      <c r="LYI27" s="605"/>
      <c r="LYJ27" s="114"/>
      <c r="LYK27" s="74"/>
      <c r="LYW27" s="74"/>
      <c r="LYX27" s="605"/>
      <c r="LYY27" s="605"/>
      <c r="LYZ27" s="114"/>
      <c r="LZA27" s="74"/>
      <c r="LZM27" s="74"/>
      <c r="LZN27" s="605"/>
      <c r="LZO27" s="605"/>
      <c r="LZP27" s="114"/>
      <c r="LZQ27" s="74"/>
      <c r="MAC27" s="74"/>
      <c r="MAD27" s="605"/>
      <c r="MAE27" s="605"/>
      <c r="MAF27" s="114"/>
      <c r="MAG27" s="74"/>
      <c r="MAS27" s="74"/>
      <c r="MAT27" s="605"/>
      <c r="MAU27" s="605"/>
      <c r="MAV27" s="114"/>
      <c r="MAW27" s="74"/>
      <c r="MBI27" s="74"/>
      <c r="MBJ27" s="605"/>
      <c r="MBK27" s="605"/>
      <c r="MBL27" s="114"/>
      <c r="MBM27" s="74"/>
      <c r="MBY27" s="74"/>
      <c r="MBZ27" s="605"/>
      <c r="MCA27" s="605"/>
      <c r="MCB27" s="114"/>
      <c r="MCC27" s="74"/>
      <c r="MCO27" s="74"/>
      <c r="MCP27" s="605"/>
      <c r="MCQ27" s="605"/>
      <c r="MCR27" s="114"/>
      <c r="MCS27" s="74"/>
      <c r="MDE27" s="74"/>
      <c r="MDF27" s="605"/>
      <c r="MDG27" s="605"/>
      <c r="MDH27" s="114"/>
      <c r="MDI27" s="74"/>
      <c r="MDU27" s="74"/>
      <c r="MDV27" s="605"/>
      <c r="MDW27" s="605"/>
      <c r="MDX27" s="114"/>
      <c r="MDY27" s="74"/>
      <c r="MEK27" s="74"/>
      <c r="MEL27" s="605"/>
      <c r="MEM27" s="605"/>
      <c r="MEN27" s="114"/>
      <c r="MEO27" s="74"/>
      <c r="MFA27" s="74"/>
      <c r="MFB27" s="605"/>
      <c r="MFC27" s="605"/>
      <c r="MFD27" s="114"/>
      <c r="MFE27" s="74"/>
      <c r="MFQ27" s="74"/>
      <c r="MFR27" s="605"/>
      <c r="MFS27" s="605"/>
      <c r="MFT27" s="114"/>
      <c r="MFU27" s="74"/>
      <c r="MGG27" s="74"/>
      <c r="MGH27" s="605"/>
      <c r="MGI27" s="605"/>
      <c r="MGJ27" s="114"/>
      <c r="MGK27" s="74"/>
      <c r="MGW27" s="74"/>
      <c r="MGX27" s="605"/>
      <c r="MGY27" s="605"/>
      <c r="MGZ27" s="114"/>
      <c r="MHA27" s="74"/>
      <c r="MHM27" s="74"/>
      <c r="MHN27" s="605"/>
      <c r="MHO27" s="605"/>
      <c r="MHP27" s="114"/>
      <c r="MHQ27" s="74"/>
      <c r="MIC27" s="74"/>
      <c r="MID27" s="605"/>
      <c r="MIE27" s="605"/>
      <c r="MIF27" s="114"/>
      <c r="MIG27" s="74"/>
      <c r="MIS27" s="74"/>
      <c r="MIT27" s="605"/>
      <c r="MIU27" s="605"/>
      <c r="MIV27" s="114"/>
      <c r="MIW27" s="74"/>
      <c r="MJI27" s="74"/>
      <c r="MJJ27" s="605"/>
      <c r="MJK27" s="605"/>
      <c r="MJL27" s="114"/>
      <c r="MJM27" s="74"/>
      <c r="MJY27" s="74"/>
      <c r="MJZ27" s="605"/>
      <c r="MKA27" s="605"/>
      <c r="MKB27" s="114"/>
      <c r="MKC27" s="74"/>
      <c r="MKO27" s="74"/>
      <c r="MKP27" s="605"/>
      <c r="MKQ27" s="605"/>
      <c r="MKR27" s="114"/>
      <c r="MKS27" s="74"/>
      <c r="MLE27" s="74"/>
      <c r="MLF27" s="605"/>
      <c r="MLG27" s="605"/>
      <c r="MLH27" s="114"/>
      <c r="MLI27" s="74"/>
      <c r="MLU27" s="74"/>
      <c r="MLV27" s="605"/>
      <c r="MLW27" s="605"/>
      <c r="MLX27" s="114"/>
      <c r="MLY27" s="74"/>
      <c r="MMK27" s="74"/>
      <c r="MML27" s="605"/>
      <c r="MMM27" s="605"/>
      <c r="MMN27" s="114"/>
      <c r="MMO27" s="74"/>
      <c r="MNA27" s="74"/>
      <c r="MNB27" s="605"/>
      <c r="MNC27" s="605"/>
      <c r="MND27" s="114"/>
      <c r="MNE27" s="74"/>
      <c r="MNQ27" s="74"/>
      <c r="MNR27" s="605"/>
      <c r="MNS27" s="605"/>
      <c r="MNT27" s="114"/>
      <c r="MNU27" s="74"/>
      <c r="MOG27" s="74"/>
      <c r="MOH27" s="605"/>
      <c r="MOI27" s="605"/>
      <c r="MOJ27" s="114"/>
      <c r="MOK27" s="74"/>
      <c r="MOW27" s="74"/>
      <c r="MOX27" s="605"/>
      <c r="MOY27" s="605"/>
      <c r="MOZ27" s="114"/>
      <c r="MPA27" s="74"/>
      <c r="MPM27" s="74"/>
      <c r="MPN27" s="605"/>
      <c r="MPO27" s="605"/>
      <c r="MPP27" s="114"/>
      <c r="MPQ27" s="74"/>
      <c r="MQC27" s="74"/>
      <c r="MQD27" s="605"/>
      <c r="MQE27" s="605"/>
      <c r="MQF27" s="114"/>
      <c r="MQG27" s="74"/>
      <c r="MQS27" s="74"/>
      <c r="MQT27" s="605"/>
      <c r="MQU27" s="605"/>
      <c r="MQV27" s="114"/>
      <c r="MQW27" s="74"/>
      <c r="MRI27" s="74"/>
      <c r="MRJ27" s="605"/>
      <c r="MRK27" s="605"/>
      <c r="MRL27" s="114"/>
      <c r="MRM27" s="74"/>
      <c r="MRY27" s="74"/>
      <c r="MRZ27" s="605"/>
      <c r="MSA27" s="605"/>
      <c r="MSB27" s="114"/>
      <c r="MSC27" s="74"/>
      <c r="MSO27" s="74"/>
      <c r="MSP27" s="605"/>
      <c r="MSQ27" s="605"/>
      <c r="MSR27" s="114"/>
      <c r="MSS27" s="74"/>
      <c r="MTE27" s="74"/>
      <c r="MTF27" s="605"/>
      <c r="MTG27" s="605"/>
      <c r="MTH27" s="114"/>
      <c r="MTI27" s="74"/>
      <c r="MTU27" s="74"/>
      <c r="MTV27" s="605"/>
      <c r="MTW27" s="605"/>
      <c r="MTX27" s="114"/>
      <c r="MTY27" s="74"/>
      <c r="MUK27" s="74"/>
      <c r="MUL27" s="605"/>
      <c r="MUM27" s="605"/>
      <c r="MUN27" s="114"/>
      <c r="MUO27" s="74"/>
      <c r="MVA27" s="74"/>
      <c r="MVB27" s="605"/>
      <c r="MVC27" s="605"/>
      <c r="MVD27" s="114"/>
      <c r="MVE27" s="74"/>
      <c r="MVQ27" s="74"/>
      <c r="MVR27" s="605"/>
      <c r="MVS27" s="605"/>
      <c r="MVT27" s="114"/>
      <c r="MVU27" s="74"/>
      <c r="MWG27" s="74"/>
      <c r="MWH27" s="605"/>
      <c r="MWI27" s="605"/>
      <c r="MWJ27" s="114"/>
      <c r="MWK27" s="74"/>
      <c r="MWW27" s="74"/>
      <c r="MWX27" s="605"/>
      <c r="MWY27" s="605"/>
      <c r="MWZ27" s="114"/>
      <c r="MXA27" s="74"/>
      <c r="MXM27" s="74"/>
      <c r="MXN27" s="605"/>
      <c r="MXO27" s="605"/>
      <c r="MXP27" s="114"/>
      <c r="MXQ27" s="74"/>
      <c r="MYC27" s="74"/>
      <c r="MYD27" s="605"/>
      <c r="MYE27" s="605"/>
      <c r="MYF27" s="114"/>
      <c r="MYG27" s="74"/>
      <c r="MYS27" s="74"/>
      <c r="MYT27" s="605"/>
      <c r="MYU27" s="605"/>
      <c r="MYV27" s="114"/>
      <c r="MYW27" s="74"/>
      <c r="MZI27" s="74"/>
      <c r="MZJ27" s="605"/>
      <c r="MZK27" s="605"/>
      <c r="MZL27" s="114"/>
      <c r="MZM27" s="74"/>
      <c r="MZY27" s="74"/>
      <c r="MZZ27" s="605"/>
      <c r="NAA27" s="605"/>
      <c r="NAB27" s="114"/>
      <c r="NAC27" s="74"/>
      <c r="NAO27" s="74"/>
      <c r="NAP27" s="605"/>
      <c r="NAQ27" s="605"/>
      <c r="NAR27" s="114"/>
      <c r="NAS27" s="74"/>
      <c r="NBE27" s="74"/>
      <c r="NBF27" s="605"/>
      <c r="NBG27" s="605"/>
      <c r="NBH27" s="114"/>
      <c r="NBI27" s="74"/>
      <c r="NBU27" s="74"/>
      <c r="NBV27" s="605"/>
      <c r="NBW27" s="605"/>
      <c r="NBX27" s="114"/>
      <c r="NBY27" s="74"/>
      <c r="NCK27" s="74"/>
      <c r="NCL27" s="605"/>
      <c r="NCM27" s="605"/>
      <c r="NCN27" s="114"/>
      <c r="NCO27" s="74"/>
      <c r="NDA27" s="74"/>
      <c r="NDB27" s="605"/>
      <c r="NDC27" s="605"/>
      <c r="NDD27" s="114"/>
      <c r="NDE27" s="74"/>
      <c r="NDQ27" s="74"/>
      <c r="NDR27" s="605"/>
      <c r="NDS27" s="605"/>
      <c r="NDT27" s="114"/>
      <c r="NDU27" s="74"/>
      <c r="NEG27" s="74"/>
      <c r="NEH27" s="605"/>
      <c r="NEI27" s="605"/>
      <c r="NEJ27" s="114"/>
      <c r="NEK27" s="74"/>
      <c r="NEW27" s="74"/>
      <c r="NEX27" s="605"/>
      <c r="NEY27" s="605"/>
      <c r="NEZ27" s="114"/>
      <c r="NFA27" s="74"/>
      <c r="NFM27" s="74"/>
      <c r="NFN27" s="605"/>
      <c r="NFO27" s="605"/>
      <c r="NFP27" s="114"/>
      <c r="NFQ27" s="74"/>
      <c r="NGC27" s="74"/>
      <c r="NGD27" s="605"/>
      <c r="NGE27" s="605"/>
      <c r="NGF27" s="114"/>
      <c r="NGG27" s="74"/>
      <c r="NGS27" s="74"/>
      <c r="NGT27" s="605"/>
      <c r="NGU27" s="605"/>
      <c r="NGV27" s="114"/>
      <c r="NGW27" s="74"/>
      <c r="NHI27" s="74"/>
      <c r="NHJ27" s="605"/>
      <c r="NHK27" s="605"/>
      <c r="NHL27" s="114"/>
      <c r="NHM27" s="74"/>
      <c r="NHY27" s="74"/>
      <c r="NHZ27" s="605"/>
      <c r="NIA27" s="605"/>
      <c r="NIB27" s="114"/>
      <c r="NIC27" s="74"/>
      <c r="NIO27" s="74"/>
      <c r="NIP27" s="605"/>
      <c r="NIQ27" s="605"/>
      <c r="NIR27" s="114"/>
      <c r="NIS27" s="74"/>
      <c r="NJE27" s="74"/>
      <c r="NJF27" s="605"/>
      <c r="NJG27" s="605"/>
      <c r="NJH27" s="114"/>
      <c r="NJI27" s="74"/>
      <c r="NJU27" s="74"/>
      <c r="NJV27" s="605"/>
      <c r="NJW27" s="605"/>
      <c r="NJX27" s="114"/>
      <c r="NJY27" s="74"/>
      <c r="NKK27" s="74"/>
      <c r="NKL27" s="605"/>
      <c r="NKM27" s="605"/>
      <c r="NKN27" s="114"/>
      <c r="NKO27" s="74"/>
      <c r="NLA27" s="74"/>
      <c r="NLB27" s="605"/>
      <c r="NLC27" s="605"/>
      <c r="NLD27" s="114"/>
      <c r="NLE27" s="74"/>
      <c r="NLQ27" s="74"/>
      <c r="NLR27" s="605"/>
      <c r="NLS27" s="605"/>
      <c r="NLT27" s="114"/>
      <c r="NLU27" s="74"/>
      <c r="NMG27" s="74"/>
      <c r="NMH27" s="605"/>
      <c r="NMI27" s="605"/>
      <c r="NMJ27" s="114"/>
      <c r="NMK27" s="74"/>
      <c r="NMW27" s="74"/>
      <c r="NMX27" s="605"/>
      <c r="NMY27" s="605"/>
      <c r="NMZ27" s="114"/>
      <c r="NNA27" s="74"/>
      <c r="NNM27" s="74"/>
      <c r="NNN27" s="605"/>
      <c r="NNO27" s="605"/>
      <c r="NNP27" s="114"/>
      <c r="NNQ27" s="74"/>
      <c r="NOC27" s="74"/>
      <c r="NOD27" s="605"/>
      <c r="NOE27" s="605"/>
      <c r="NOF27" s="114"/>
      <c r="NOG27" s="74"/>
      <c r="NOS27" s="74"/>
      <c r="NOT27" s="605"/>
      <c r="NOU27" s="605"/>
      <c r="NOV27" s="114"/>
      <c r="NOW27" s="74"/>
      <c r="NPI27" s="74"/>
      <c r="NPJ27" s="605"/>
      <c r="NPK27" s="605"/>
      <c r="NPL27" s="114"/>
      <c r="NPM27" s="74"/>
      <c r="NPY27" s="74"/>
      <c r="NPZ27" s="605"/>
      <c r="NQA27" s="605"/>
      <c r="NQB27" s="114"/>
      <c r="NQC27" s="74"/>
      <c r="NQO27" s="74"/>
      <c r="NQP27" s="605"/>
      <c r="NQQ27" s="605"/>
      <c r="NQR27" s="114"/>
      <c r="NQS27" s="74"/>
      <c r="NRE27" s="74"/>
      <c r="NRF27" s="605"/>
      <c r="NRG27" s="605"/>
      <c r="NRH27" s="114"/>
      <c r="NRI27" s="74"/>
      <c r="NRU27" s="74"/>
      <c r="NRV27" s="605"/>
      <c r="NRW27" s="605"/>
      <c r="NRX27" s="114"/>
      <c r="NRY27" s="74"/>
      <c r="NSK27" s="74"/>
      <c r="NSL27" s="605"/>
      <c r="NSM27" s="605"/>
      <c r="NSN27" s="114"/>
      <c r="NSO27" s="74"/>
      <c r="NTA27" s="74"/>
      <c r="NTB27" s="605"/>
      <c r="NTC27" s="605"/>
      <c r="NTD27" s="114"/>
      <c r="NTE27" s="74"/>
      <c r="NTQ27" s="74"/>
      <c r="NTR27" s="605"/>
      <c r="NTS27" s="605"/>
      <c r="NTT27" s="114"/>
      <c r="NTU27" s="74"/>
      <c r="NUG27" s="74"/>
      <c r="NUH27" s="605"/>
      <c r="NUI27" s="605"/>
      <c r="NUJ27" s="114"/>
      <c r="NUK27" s="74"/>
      <c r="NUW27" s="74"/>
      <c r="NUX27" s="605"/>
      <c r="NUY27" s="605"/>
      <c r="NUZ27" s="114"/>
      <c r="NVA27" s="74"/>
      <c r="NVM27" s="74"/>
      <c r="NVN27" s="605"/>
      <c r="NVO27" s="605"/>
      <c r="NVP27" s="114"/>
      <c r="NVQ27" s="74"/>
      <c r="NWC27" s="74"/>
      <c r="NWD27" s="605"/>
      <c r="NWE27" s="605"/>
      <c r="NWF27" s="114"/>
      <c r="NWG27" s="74"/>
      <c r="NWS27" s="74"/>
      <c r="NWT27" s="605"/>
      <c r="NWU27" s="605"/>
      <c r="NWV27" s="114"/>
      <c r="NWW27" s="74"/>
      <c r="NXI27" s="74"/>
      <c r="NXJ27" s="605"/>
      <c r="NXK27" s="605"/>
      <c r="NXL27" s="114"/>
      <c r="NXM27" s="74"/>
      <c r="NXY27" s="74"/>
      <c r="NXZ27" s="605"/>
      <c r="NYA27" s="605"/>
      <c r="NYB27" s="114"/>
      <c r="NYC27" s="74"/>
      <c r="NYO27" s="74"/>
      <c r="NYP27" s="605"/>
      <c r="NYQ27" s="605"/>
      <c r="NYR27" s="114"/>
      <c r="NYS27" s="74"/>
      <c r="NZE27" s="74"/>
      <c r="NZF27" s="605"/>
      <c r="NZG27" s="605"/>
      <c r="NZH27" s="114"/>
      <c r="NZI27" s="74"/>
      <c r="NZU27" s="74"/>
      <c r="NZV27" s="605"/>
      <c r="NZW27" s="605"/>
      <c r="NZX27" s="114"/>
      <c r="NZY27" s="74"/>
      <c r="OAK27" s="74"/>
      <c r="OAL27" s="605"/>
      <c r="OAM27" s="605"/>
      <c r="OAN27" s="114"/>
      <c r="OAO27" s="74"/>
      <c r="OBA27" s="74"/>
      <c r="OBB27" s="605"/>
      <c r="OBC27" s="605"/>
      <c r="OBD27" s="114"/>
      <c r="OBE27" s="74"/>
      <c r="OBQ27" s="74"/>
      <c r="OBR27" s="605"/>
      <c r="OBS27" s="605"/>
      <c r="OBT27" s="114"/>
      <c r="OBU27" s="74"/>
      <c r="OCG27" s="74"/>
      <c r="OCH27" s="605"/>
      <c r="OCI27" s="605"/>
      <c r="OCJ27" s="114"/>
      <c r="OCK27" s="74"/>
      <c r="OCW27" s="74"/>
      <c r="OCX27" s="605"/>
      <c r="OCY27" s="605"/>
      <c r="OCZ27" s="114"/>
      <c r="ODA27" s="74"/>
      <c r="ODM27" s="74"/>
      <c r="ODN27" s="605"/>
      <c r="ODO27" s="605"/>
      <c r="ODP27" s="114"/>
      <c r="ODQ27" s="74"/>
      <c r="OEC27" s="74"/>
      <c r="OED27" s="605"/>
      <c r="OEE27" s="605"/>
      <c r="OEF27" s="114"/>
      <c r="OEG27" s="74"/>
      <c r="OES27" s="74"/>
      <c r="OET27" s="605"/>
      <c r="OEU27" s="605"/>
      <c r="OEV27" s="114"/>
      <c r="OEW27" s="74"/>
      <c r="OFI27" s="74"/>
      <c r="OFJ27" s="605"/>
      <c r="OFK27" s="605"/>
      <c r="OFL27" s="114"/>
      <c r="OFM27" s="74"/>
      <c r="OFY27" s="74"/>
      <c r="OFZ27" s="605"/>
      <c r="OGA27" s="605"/>
      <c r="OGB27" s="114"/>
      <c r="OGC27" s="74"/>
      <c r="OGO27" s="74"/>
      <c r="OGP27" s="605"/>
      <c r="OGQ27" s="605"/>
      <c r="OGR27" s="114"/>
      <c r="OGS27" s="74"/>
      <c r="OHE27" s="74"/>
      <c r="OHF27" s="605"/>
      <c r="OHG27" s="605"/>
      <c r="OHH27" s="114"/>
      <c r="OHI27" s="74"/>
      <c r="OHU27" s="74"/>
      <c r="OHV27" s="605"/>
      <c r="OHW27" s="605"/>
      <c r="OHX27" s="114"/>
      <c r="OHY27" s="74"/>
      <c r="OIK27" s="74"/>
      <c r="OIL27" s="605"/>
      <c r="OIM27" s="605"/>
      <c r="OIN27" s="114"/>
      <c r="OIO27" s="74"/>
      <c r="OJA27" s="74"/>
      <c r="OJB27" s="605"/>
      <c r="OJC27" s="605"/>
      <c r="OJD27" s="114"/>
      <c r="OJE27" s="74"/>
      <c r="OJQ27" s="74"/>
      <c r="OJR27" s="605"/>
      <c r="OJS27" s="605"/>
      <c r="OJT27" s="114"/>
      <c r="OJU27" s="74"/>
      <c r="OKG27" s="74"/>
      <c r="OKH27" s="605"/>
      <c r="OKI27" s="605"/>
      <c r="OKJ27" s="114"/>
      <c r="OKK27" s="74"/>
      <c r="OKW27" s="74"/>
      <c r="OKX27" s="605"/>
      <c r="OKY27" s="605"/>
      <c r="OKZ27" s="114"/>
      <c r="OLA27" s="74"/>
      <c r="OLM27" s="74"/>
      <c r="OLN27" s="605"/>
      <c r="OLO27" s="605"/>
      <c r="OLP27" s="114"/>
      <c r="OLQ27" s="74"/>
      <c r="OMC27" s="74"/>
      <c r="OMD27" s="605"/>
      <c r="OME27" s="605"/>
      <c r="OMF27" s="114"/>
      <c r="OMG27" s="74"/>
      <c r="OMS27" s="74"/>
      <c r="OMT27" s="605"/>
      <c r="OMU27" s="605"/>
      <c r="OMV27" s="114"/>
      <c r="OMW27" s="74"/>
      <c r="ONI27" s="74"/>
      <c r="ONJ27" s="605"/>
      <c r="ONK27" s="605"/>
      <c r="ONL27" s="114"/>
      <c r="ONM27" s="74"/>
      <c r="ONY27" s="74"/>
      <c r="ONZ27" s="605"/>
      <c r="OOA27" s="605"/>
      <c r="OOB27" s="114"/>
      <c r="OOC27" s="74"/>
      <c r="OOO27" s="74"/>
      <c r="OOP27" s="605"/>
      <c r="OOQ27" s="605"/>
      <c r="OOR27" s="114"/>
      <c r="OOS27" s="74"/>
      <c r="OPE27" s="74"/>
      <c r="OPF27" s="605"/>
      <c r="OPG27" s="605"/>
      <c r="OPH27" s="114"/>
      <c r="OPI27" s="74"/>
      <c r="OPU27" s="74"/>
      <c r="OPV27" s="605"/>
      <c r="OPW27" s="605"/>
      <c r="OPX27" s="114"/>
      <c r="OPY27" s="74"/>
      <c r="OQK27" s="74"/>
      <c r="OQL27" s="605"/>
      <c r="OQM27" s="605"/>
      <c r="OQN27" s="114"/>
      <c r="OQO27" s="74"/>
      <c r="ORA27" s="74"/>
      <c r="ORB27" s="605"/>
      <c r="ORC27" s="605"/>
      <c r="ORD27" s="114"/>
      <c r="ORE27" s="74"/>
      <c r="ORQ27" s="74"/>
      <c r="ORR27" s="605"/>
      <c r="ORS27" s="605"/>
      <c r="ORT27" s="114"/>
      <c r="ORU27" s="74"/>
      <c r="OSG27" s="74"/>
      <c r="OSH27" s="605"/>
      <c r="OSI27" s="605"/>
      <c r="OSJ27" s="114"/>
      <c r="OSK27" s="74"/>
      <c r="OSW27" s="74"/>
      <c r="OSX27" s="605"/>
      <c r="OSY27" s="605"/>
      <c r="OSZ27" s="114"/>
      <c r="OTA27" s="74"/>
      <c r="OTM27" s="74"/>
      <c r="OTN27" s="605"/>
      <c r="OTO27" s="605"/>
      <c r="OTP27" s="114"/>
      <c r="OTQ27" s="74"/>
      <c r="OUC27" s="74"/>
      <c r="OUD27" s="605"/>
      <c r="OUE27" s="605"/>
      <c r="OUF27" s="114"/>
      <c r="OUG27" s="74"/>
      <c r="OUS27" s="74"/>
      <c r="OUT27" s="605"/>
      <c r="OUU27" s="605"/>
      <c r="OUV27" s="114"/>
      <c r="OUW27" s="74"/>
      <c r="OVI27" s="74"/>
      <c r="OVJ27" s="605"/>
      <c r="OVK27" s="605"/>
      <c r="OVL27" s="114"/>
      <c r="OVM27" s="74"/>
      <c r="OVY27" s="74"/>
      <c r="OVZ27" s="605"/>
      <c r="OWA27" s="605"/>
      <c r="OWB27" s="114"/>
      <c r="OWC27" s="74"/>
      <c r="OWO27" s="74"/>
      <c r="OWP27" s="605"/>
      <c r="OWQ27" s="605"/>
      <c r="OWR27" s="114"/>
      <c r="OWS27" s="74"/>
      <c r="OXE27" s="74"/>
      <c r="OXF27" s="605"/>
      <c r="OXG27" s="605"/>
      <c r="OXH27" s="114"/>
      <c r="OXI27" s="74"/>
      <c r="OXU27" s="74"/>
      <c r="OXV27" s="605"/>
      <c r="OXW27" s="605"/>
      <c r="OXX27" s="114"/>
      <c r="OXY27" s="74"/>
      <c r="OYK27" s="74"/>
      <c r="OYL27" s="605"/>
      <c r="OYM27" s="605"/>
      <c r="OYN27" s="114"/>
      <c r="OYO27" s="74"/>
      <c r="OZA27" s="74"/>
      <c r="OZB27" s="605"/>
      <c r="OZC27" s="605"/>
      <c r="OZD27" s="114"/>
      <c r="OZE27" s="74"/>
      <c r="OZQ27" s="74"/>
      <c r="OZR27" s="605"/>
      <c r="OZS27" s="605"/>
      <c r="OZT27" s="114"/>
      <c r="OZU27" s="74"/>
      <c r="PAG27" s="74"/>
      <c r="PAH27" s="605"/>
      <c r="PAI27" s="605"/>
      <c r="PAJ27" s="114"/>
      <c r="PAK27" s="74"/>
      <c r="PAW27" s="74"/>
      <c r="PAX27" s="605"/>
      <c r="PAY27" s="605"/>
      <c r="PAZ27" s="114"/>
      <c r="PBA27" s="74"/>
      <c r="PBM27" s="74"/>
      <c r="PBN27" s="605"/>
      <c r="PBO27" s="605"/>
      <c r="PBP27" s="114"/>
      <c r="PBQ27" s="74"/>
      <c r="PCC27" s="74"/>
      <c r="PCD27" s="605"/>
      <c r="PCE27" s="605"/>
      <c r="PCF27" s="114"/>
      <c r="PCG27" s="74"/>
      <c r="PCS27" s="74"/>
      <c r="PCT27" s="605"/>
      <c r="PCU27" s="605"/>
      <c r="PCV27" s="114"/>
      <c r="PCW27" s="74"/>
      <c r="PDI27" s="74"/>
      <c r="PDJ27" s="605"/>
      <c r="PDK27" s="605"/>
      <c r="PDL27" s="114"/>
      <c r="PDM27" s="74"/>
      <c r="PDY27" s="74"/>
      <c r="PDZ27" s="605"/>
      <c r="PEA27" s="605"/>
      <c r="PEB27" s="114"/>
      <c r="PEC27" s="74"/>
      <c r="PEO27" s="74"/>
      <c r="PEP27" s="605"/>
      <c r="PEQ27" s="605"/>
      <c r="PER27" s="114"/>
      <c r="PES27" s="74"/>
      <c r="PFE27" s="74"/>
      <c r="PFF27" s="605"/>
      <c r="PFG27" s="605"/>
      <c r="PFH27" s="114"/>
      <c r="PFI27" s="74"/>
      <c r="PFU27" s="74"/>
      <c r="PFV27" s="605"/>
      <c r="PFW27" s="605"/>
      <c r="PFX27" s="114"/>
      <c r="PFY27" s="74"/>
      <c r="PGK27" s="74"/>
      <c r="PGL27" s="605"/>
      <c r="PGM27" s="605"/>
      <c r="PGN27" s="114"/>
      <c r="PGO27" s="74"/>
      <c r="PHA27" s="74"/>
      <c r="PHB27" s="605"/>
      <c r="PHC27" s="605"/>
      <c r="PHD27" s="114"/>
      <c r="PHE27" s="74"/>
      <c r="PHQ27" s="74"/>
      <c r="PHR27" s="605"/>
      <c r="PHS27" s="605"/>
      <c r="PHT27" s="114"/>
      <c r="PHU27" s="74"/>
      <c r="PIG27" s="74"/>
      <c r="PIH27" s="605"/>
      <c r="PII27" s="605"/>
      <c r="PIJ27" s="114"/>
      <c r="PIK27" s="74"/>
      <c r="PIW27" s="74"/>
      <c r="PIX27" s="605"/>
      <c r="PIY27" s="605"/>
      <c r="PIZ27" s="114"/>
      <c r="PJA27" s="74"/>
      <c r="PJM27" s="74"/>
      <c r="PJN27" s="605"/>
      <c r="PJO27" s="605"/>
      <c r="PJP27" s="114"/>
      <c r="PJQ27" s="74"/>
      <c r="PKC27" s="74"/>
      <c r="PKD27" s="605"/>
      <c r="PKE27" s="605"/>
      <c r="PKF27" s="114"/>
      <c r="PKG27" s="74"/>
      <c r="PKS27" s="74"/>
      <c r="PKT27" s="605"/>
      <c r="PKU27" s="605"/>
      <c r="PKV27" s="114"/>
      <c r="PKW27" s="74"/>
      <c r="PLI27" s="74"/>
      <c r="PLJ27" s="605"/>
      <c r="PLK27" s="605"/>
      <c r="PLL27" s="114"/>
      <c r="PLM27" s="74"/>
      <c r="PLY27" s="74"/>
      <c r="PLZ27" s="605"/>
      <c r="PMA27" s="605"/>
      <c r="PMB27" s="114"/>
      <c r="PMC27" s="74"/>
      <c r="PMO27" s="74"/>
      <c r="PMP27" s="605"/>
      <c r="PMQ27" s="605"/>
      <c r="PMR27" s="114"/>
      <c r="PMS27" s="74"/>
      <c r="PNE27" s="74"/>
      <c r="PNF27" s="605"/>
      <c r="PNG27" s="605"/>
      <c r="PNH27" s="114"/>
      <c r="PNI27" s="74"/>
      <c r="PNU27" s="74"/>
      <c r="PNV27" s="605"/>
      <c r="PNW27" s="605"/>
      <c r="PNX27" s="114"/>
      <c r="PNY27" s="74"/>
      <c r="POK27" s="74"/>
      <c r="POL27" s="605"/>
      <c r="POM27" s="605"/>
      <c r="PON27" s="114"/>
      <c r="POO27" s="74"/>
      <c r="PPA27" s="74"/>
      <c r="PPB27" s="605"/>
      <c r="PPC27" s="605"/>
      <c r="PPD27" s="114"/>
      <c r="PPE27" s="74"/>
      <c r="PPQ27" s="74"/>
      <c r="PPR27" s="605"/>
      <c r="PPS27" s="605"/>
      <c r="PPT27" s="114"/>
      <c r="PPU27" s="74"/>
      <c r="PQG27" s="74"/>
      <c r="PQH27" s="605"/>
      <c r="PQI27" s="605"/>
      <c r="PQJ27" s="114"/>
      <c r="PQK27" s="74"/>
      <c r="PQW27" s="74"/>
      <c r="PQX27" s="605"/>
      <c r="PQY27" s="605"/>
      <c r="PQZ27" s="114"/>
      <c r="PRA27" s="74"/>
      <c r="PRM27" s="74"/>
      <c r="PRN27" s="605"/>
      <c r="PRO27" s="605"/>
      <c r="PRP27" s="114"/>
      <c r="PRQ27" s="74"/>
      <c r="PSC27" s="74"/>
      <c r="PSD27" s="605"/>
      <c r="PSE27" s="605"/>
      <c r="PSF27" s="114"/>
      <c r="PSG27" s="74"/>
      <c r="PSS27" s="74"/>
      <c r="PST27" s="605"/>
      <c r="PSU27" s="605"/>
      <c r="PSV27" s="114"/>
      <c r="PSW27" s="74"/>
      <c r="PTI27" s="74"/>
      <c r="PTJ27" s="605"/>
      <c r="PTK27" s="605"/>
      <c r="PTL27" s="114"/>
      <c r="PTM27" s="74"/>
      <c r="PTY27" s="74"/>
      <c r="PTZ27" s="605"/>
      <c r="PUA27" s="605"/>
      <c r="PUB27" s="114"/>
      <c r="PUC27" s="74"/>
      <c r="PUO27" s="74"/>
      <c r="PUP27" s="605"/>
      <c r="PUQ27" s="605"/>
      <c r="PUR27" s="114"/>
      <c r="PUS27" s="74"/>
      <c r="PVE27" s="74"/>
      <c r="PVF27" s="605"/>
      <c r="PVG27" s="605"/>
      <c r="PVH27" s="114"/>
      <c r="PVI27" s="74"/>
      <c r="PVU27" s="74"/>
      <c r="PVV27" s="605"/>
      <c r="PVW27" s="605"/>
      <c r="PVX27" s="114"/>
      <c r="PVY27" s="74"/>
      <c r="PWK27" s="74"/>
      <c r="PWL27" s="605"/>
      <c r="PWM27" s="605"/>
      <c r="PWN27" s="114"/>
      <c r="PWO27" s="74"/>
      <c r="PXA27" s="74"/>
      <c r="PXB27" s="605"/>
      <c r="PXC27" s="605"/>
      <c r="PXD27" s="114"/>
      <c r="PXE27" s="74"/>
      <c r="PXQ27" s="74"/>
      <c r="PXR27" s="605"/>
      <c r="PXS27" s="605"/>
      <c r="PXT27" s="114"/>
      <c r="PXU27" s="74"/>
      <c r="PYG27" s="74"/>
      <c r="PYH27" s="605"/>
      <c r="PYI27" s="605"/>
      <c r="PYJ27" s="114"/>
      <c r="PYK27" s="74"/>
      <c r="PYW27" s="74"/>
      <c r="PYX27" s="605"/>
      <c r="PYY27" s="605"/>
      <c r="PYZ27" s="114"/>
      <c r="PZA27" s="74"/>
      <c r="PZM27" s="74"/>
      <c r="PZN27" s="605"/>
      <c r="PZO27" s="605"/>
      <c r="PZP27" s="114"/>
      <c r="PZQ27" s="74"/>
      <c r="QAC27" s="74"/>
      <c r="QAD27" s="605"/>
      <c r="QAE27" s="605"/>
      <c r="QAF27" s="114"/>
      <c r="QAG27" s="74"/>
      <c r="QAS27" s="74"/>
      <c r="QAT27" s="605"/>
      <c r="QAU27" s="605"/>
      <c r="QAV27" s="114"/>
      <c r="QAW27" s="74"/>
      <c r="QBI27" s="74"/>
      <c r="QBJ27" s="605"/>
      <c r="QBK27" s="605"/>
      <c r="QBL27" s="114"/>
      <c r="QBM27" s="74"/>
      <c r="QBY27" s="74"/>
      <c r="QBZ27" s="605"/>
      <c r="QCA27" s="605"/>
      <c r="QCB27" s="114"/>
      <c r="QCC27" s="74"/>
      <c r="QCO27" s="74"/>
      <c r="QCP27" s="605"/>
      <c r="QCQ27" s="605"/>
      <c r="QCR27" s="114"/>
      <c r="QCS27" s="74"/>
      <c r="QDE27" s="74"/>
      <c r="QDF27" s="605"/>
      <c r="QDG27" s="605"/>
      <c r="QDH27" s="114"/>
      <c r="QDI27" s="74"/>
      <c r="QDU27" s="74"/>
      <c r="QDV27" s="605"/>
      <c r="QDW27" s="605"/>
      <c r="QDX27" s="114"/>
      <c r="QDY27" s="74"/>
      <c r="QEK27" s="74"/>
      <c r="QEL27" s="605"/>
      <c r="QEM27" s="605"/>
      <c r="QEN27" s="114"/>
      <c r="QEO27" s="74"/>
      <c r="QFA27" s="74"/>
      <c r="QFB27" s="605"/>
      <c r="QFC27" s="605"/>
      <c r="QFD27" s="114"/>
      <c r="QFE27" s="74"/>
      <c r="QFQ27" s="74"/>
      <c r="QFR27" s="605"/>
      <c r="QFS27" s="605"/>
      <c r="QFT27" s="114"/>
      <c r="QFU27" s="74"/>
      <c r="QGG27" s="74"/>
      <c r="QGH27" s="605"/>
      <c r="QGI27" s="605"/>
      <c r="QGJ27" s="114"/>
      <c r="QGK27" s="74"/>
      <c r="QGW27" s="74"/>
      <c r="QGX27" s="605"/>
      <c r="QGY27" s="605"/>
      <c r="QGZ27" s="114"/>
      <c r="QHA27" s="74"/>
      <c r="QHM27" s="74"/>
      <c r="QHN27" s="605"/>
      <c r="QHO27" s="605"/>
      <c r="QHP27" s="114"/>
      <c r="QHQ27" s="74"/>
      <c r="QIC27" s="74"/>
      <c r="QID27" s="605"/>
      <c r="QIE27" s="605"/>
      <c r="QIF27" s="114"/>
      <c r="QIG27" s="74"/>
      <c r="QIS27" s="74"/>
      <c r="QIT27" s="605"/>
      <c r="QIU27" s="605"/>
      <c r="QIV27" s="114"/>
      <c r="QIW27" s="74"/>
      <c r="QJI27" s="74"/>
      <c r="QJJ27" s="605"/>
      <c r="QJK27" s="605"/>
      <c r="QJL27" s="114"/>
      <c r="QJM27" s="74"/>
      <c r="QJY27" s="74"/>
      <c r="QJZ27" s="605"/>
      <c r="QKA27" s="605"/>
      <c r="QKB27" s="114"/>
      <c r="QKC27" s="74"/>
      <c r="QKO27" s="74"/>
      <c r="QKP27" s="605"/>
      <c r="QKQ27" s="605"/>
      <c r="QKR27" s="114"/>
      <c r="QKS27" s="74"/>
      <c r="QLE27" s="74"/>
      <c r="QLF27" s="605"/>
      <c r="QLG27" s="605"/>
      <c r="QLH27" s="114"/>
      <c r="QLI27" s="74"/>
      <c r="QLU27" s="74"/>
      <c r="QLV27" s="605"/>
      <c r="QLW27" s="605"/>
      <c r="QLX27" s="114"/>
      <c r="QLY27" s="74"/>
      <c r="QMK27" s="74"/>
      <c r="QML27" s="605"/>
      <c r="QMM27" s="605"/>
      <c r="QMN27" s="114"/>
      <c r="QMO27" s="74"/>
      <c r="QNA27" s="74"/>
      <c r="QNB27" s="605"/>
      <c r="QNC27" s="605"/>
      <c r="QND27" s="114"/>
      <c r="QNE27" s="74"/>
      <c r="QNQ27" s="74"/>
      <c r="QNR27" s="605"/>
      <c r="QNS27" s="605"/>
      <c r="QNT27" s="114"/>
      <c r="QNU27" s="74"/>
      <c r="QOG27" s="74"/>
      <c r="QOH27" s="605"/>
      <c r="QOI27" s="605"/>
      <c r="QOJ27" s="114"/>
      <c r="QOK27" s="74"/>
      <c r="QOW27" s="74"/>
      <c r="QOX27" s="605"/>
      <c r="QOY27" s="605"/>
      <c r="QOZ27" s="114"/>
      <c r="QPA27" s="74"/>
      <c r="QPM27" s="74"/>
      <c r="QPN27" s="605"/>
      <c r="QPO27" s="605"/>
      <c r="QPP27" s="114"/>
      <c r="QPQ27" s="74"/>
      <c r="QQC27" s="74"/>
      <c r="QQD27" s="605"/>
      <c r="QQE27" s="605"/>
      <c r="QQF27" s="114"/>
      <c r="QQG27" s="74"/>
      <c r="QQS27" s="74"/>
      <c r="QQT27" s="605"/>
      <c r="QQU27" s="605"/>
      <c r="QQV27" s="114"/>
      <c r="QQW27" s="74"/>
      <c r="QRI27" s="74"/>
      <c r="QRJ27" s="605"/>
      <c r="QRK27" s="605"/>
      <c r="QRL27" s="114"/>
      <c r="QRM27" s="74"/>
      <c r="QRY27" s="74"/>
      <c r="QRZ27" s="605"/>
      <c r="QSA27" s="605"/>
      <c r="QSB27" s="114"/>
      <c r="QSC27" s="74"/>
      <c r="QSO27" s="74"/>
      <c r="QSP27" s="605"/>
      <c r="QSQ27" s="605"/>
      <c r="QSR27" s="114"/>
      <c r="QSS27" s="74"/>
      <c r="QTE27" s="74"/>
      <c r="QTF27" s="605"/>
      <c r="QTG27" s="605"/>
      <c r="QTH27" s="114"/>
      <c r="QTI27" s="74"/>
      <c r="QTU27" s="74"/>
      <c r="QTV27" s="605"/>
      <c r="QTW27" s="605"/>
      <c r="QTX27" s="114"/>
      <c r="QTY27" s="74"/>
      <c r="QUK27" s="74"/>
      <c r="QUL27" s="605"/>
      <c r="QUM27" s="605"/>
      <c r="QUN27" s="114"/>
      <c r="QUO27" s="74"/>
      <c r="QVA27" s="74"/>
      <c r="QVB27" s="605"/>
      <c r="QVC27" s="605"/>
      <c r="QVD27" s="114"/>
      <c r="QVE27" s="74"/>
      <c r="QVQ27" s="74"/>
      <c r="QVR27" s="605"/>
      <c r="QVS27" s="605"/>
      <c r="QVT27" s="114"/>
      <c r="QVU27" s="74"/>
      <c r="QWG27" s="74"/>
      <c r="QWH27" s="605"/>
      <c r="QWI27" s="605"/>
      <c r="QWJ27" s="114"/>
      <c r="QWK27" s="74"/>
      <c r="QWW27" s="74"/>
      <c r="QWX27" s="605"/>
      <c r="QWY27" s="605"/>
      <c r="QWZ27" s="114"/>
      <c r="QXA27" s="74"/>
      <c r="QXM27" s="74"/>
      <c r="QXN27" s="605"/>
      <c r="QXO27" s="605"/>
      <c r="QXP27" s="114"/>
      <c r="QXQ27" s="74"/>
      <c r="QYC27" s="74"/>
      <c r="QYD27" s="605"/>
      <c r="QYE27" s="605"/>
      <c r="QYF27" s="114"/>
      <c r="QYG27" s="74"/>
      <c r="QYS27" s="74"/>
      <c r="QYT27" s="605"/>
      <c r="QYU27" s="605"/>
      <c r="QYV27" s="114"/>
      <c r="QYW27" s="74"/>
      <c r="QZI27" s="74"/>
      <c r="QZJ27" s="605"/>
      <c r="QZK27" s="605"/>
      <c r="QZL27" s="114"/>
      <c r="QZM27" s="74"/>
      <c r="QZY27" s="74"/>
      <c r="QZZ27" s="605"/>
      <c r="RAA27" s="605"/>
      <c r="RAB27" s="114"/>
      <c r="RAC27" s="74"/>
      <c r="RAO27" s="74"/>
      <c r="RAP27" s="605"/>
      <c r="RAQ27" s="605"/>
      <c r="RAR27" s="114"/>
      <c r="RAS27" s="74"/>
      <c r="RBE27" s="74"/>
      <c r="RBF27" s="605"/>
      <c r="RBG27" s="605"/>
      <c r="RBH27" s="114"/>
      <c r="RBI27" s="74"/>
      <c r="RBU27" s="74"/>
      <c r="RBV27" s="605"/>
      <c r="RBW27" s="605"/>
      <c r="RBX27" s="114"/>
      <c r="RBY27" s="74"/>
      <c r="RCK27" s="74"/>
      <c r="RCL27" s="605"/>
      <c r="RCM27" s="605"/>
      <c r="RCN27" s="114"/>
      <c r="RCO27" s="74"/>
      <c r="RDA27" s="74"/>
      <c r="RDB27" s="605"/>
      <c r="RDC27" s="605"/>
      <c r="RDD27" s="114"/>
      <c r="RDE27" s="74"/>
      <c r="RDQ27" s="74"/>
      <c r="RDR27" s="605"/>
      <c r="RDS27" s="605"/>
      <c r="RDT27" s="114"/>
      <c r="RDU27" s="74"/>
      <c r="REG27" s="74"/>
      <c r="REH27" s="605"/>
      <c r="REI27" s="605"/>
      <c r="REJ27" s="114"/>
      <c r="REK27" s="74"/>
      <c r="REW27" s="74"/>
      <c r="REX27" s="605"/>
      <c r="REY27" s="605"/>
      <c r="REZ27" s="114"/>
      <c r="RFA27" s="74"/>
      <c r="RFM27" s="74"/>
      <c r="RFN27" s="605"/>
      <c r="RFO27" s="605"/>
      <c r="RFP27" s="114"/>
      <c r="RFQ27" s="74"/>
      <c r="RGC27" s="74"/>
      <c r="RGD27" s="605"/>
      <c r="RGE27" s="605"/>
      <c r="RGF27" s="114"/>
      <c r="RGG27" s="74"/>
      <c r="RGS27" s="74"/>
      <c r="RGT27" s="605"/>
      <c r="RGU27" s="605"/>
      <c r="RGV27" s="114"/>
      <c r="RGW27" s="74"/>
      <c r="RHI27" s="74"/>
      <c r="RHJ27" s="605"/>
      <c r="RHK27" s="605"/>
      <c r="RHL27" s="114"/>
      <c r="RHM27" s="74"/>
      <c r="RHY27" s="74"/>
      <c r="RHZ27" s="605"/>
      <c r="RIA27" s="605"/>
      <c r="RIB27" s="114"/>
      <c r="RIC27" s="74"/>
      <c r="RIO27" s="74"/>
      <c r="RIP27" s="605"/>
      <c r="RIQ27" s="605"/>
      <c r="RIR27" s="114"/>
      <c r="RIS27" s="74"/>
      <c r="RJE27" s="74"/>
      <c r="RJF27" s="605"/>
      <c r="RJG27" s="605"/>
      <c r="RJH27" s="114"/>
      <c r="RJI27" s="74"/>
      <c r="RJU27" s="74"/>
      <c r="RJV27" s="605"/>
      <c r="RJW27" s="605"/>
      <c r="RJX27" s="114"/>
      <c r="RJY27" s="74"/>
      <c r="RKK27" s="74"/>
      <c r="RKL27" s="605"/>
      <c r="RKM27" s="605"/>
      <c r="RKN27" s="114"/>
      <c r="RKO27" s="74"/>
      <c r="RLA27" s="74"/>
      <c r="RLB27" s="605"/>
      <c r="RLC27" s="605"/>
      <c r="RLD27" s="114"/>
      <c r="RLE27" s="74"/>
      <c r="RLQ27" s="74"/>
      <c r="RLR27" s="605"/>
      <c r="RLS27" s="605"/>
      <c r="RLT27" s="114"/>
      <c r="RLU27" s="74"/>
      <c r="RMG27" s="74"/>
      <c r="RMH27" s="605"/>
      <c r="RMI27" s="605"/>
      <c r="RMJ27" s="114"/>
      <c r="RMK27" s="74"/>
      <c r="RMW27" s="74"/>
      <c r="RMX27" s="605"/>
      <c r="RMY27" s="605"/>
      <c r="RMZ27" s="114"/>
      <c r="RNA27" s="74"/>
      <c r="RNM27" s="74"/>
      <c r="RNN27" s="605"/>
      <c r="RNO27" s="605"/>
      <c r="RNP27" s="114"/>
      <c r="RNQ27" s="74"/>
      <c r="ROC27" s="74"/>
      <c r="ROD27" s="605"/>
      <c r="ROE27" s="605"/>
      <c r="ROF27" s="114"/>
      <c r="ROG27" s="74"/>
      <c r="ROS27" s="74"/>
      <c r="ROT27" s="605"/>
      <c r="ROU27" s="605"/>
      <c r="ROV27" s="114"/>
      <c r="ROW27" s="74"/>
      <c r="RPI27" s="74"/>
      <c r="RPJ27" s="605"/>
      <c r="RPK27" s="605"/>
      <c r="RPL27" s="114"/>
      <c r="RPM27" s="74"/>
      <c r="RPY27" s="74"/>
      <c r="RPZ27" s="605"/>
      <c r="RQA27" s="605"/>
      <c r="RQB27" s="114"/>
      <c r="RQC27" s="74"/>
      <c r="RQO27" s="74"/>
      <c r="RQP27" s="605"/>
      <c r="RQQ27" s="605"/>
      <c r="RQR27" s="114"/>
      <c r="RQS27" s="74"/>
      <c r="RRE27" s="74"/>
      <c r="RRF27" s="605"/>
      <c r="RRG27" s="605"/>
      <c r="RRH27" s="114"/>
      <c r="RRI27" s="74"/>
      <c r="RRU27" s="74"/>
      <c r="RRV27" s="605"/>
      <c r="RRW27" s="605"/>
      <c r="RRX27" s="114"/>
      <c r="RRY27" s="74"/>
      <c r="RSK27" s="74"/>
      <c r="RSL27" s="605"/>
      <c r="RSM27" s="605"/>
      <c r="RSN27" s="114"/>
      <c r="RSO27" s="74"/>
      <c r="RTA27" s="74"/>
      <c r="RTB27" s="605"/>
      <c r="RTC27" s="605"/>
      <c r="RTD27" s="114"/>
      <c r="RTE27" s="74"/>
      <c r="RTQ27" s="74"/>
      <c r="RTR27" s="605"/>
      <c r="RTS27" s="605"/>
      <c r="RTT27" s="114"/>
      <c r="RTU27" s="74"/>
      <c r="RUG27" s="74"/>
      <c r="RUH27" s="605"/>
      <c r="RUI27" s="605"/>
      <c r="RUJ27" s="114"/>
      <c r="RUK27" s="74"/>
      <c r="RUW27" s="74"/>
      <c r="RUX27" s="605"/>
      <c r="RUY27" s="605"/>
      <c r="RUZ27" s="114"/>
      <c r="RVA27" s="74"/>
      <c r="RVM27" s="74"/>
      <c r="RVN27" s="605"/>
      <c r="RVO27" s="605"/>
      <c r="RVP27" s="114"/>
      <c r="RVQ27" s="74"/>
      <c r="RWC27" s="74"/>
      <c r="RWD27" s="605"/>
      <c r="RWE27" s="605"/>
      <c r="RWF27" s="114"/>
      <c r="RWG27" s="74"/>
      <c r="RWS27" s="74"/>
      <c r="RWT27" s="605"/>
      <c r="RWU27" s="605"/>
      <c r="RWV27" s="114"/>
      <c r="RWW27" s="74"/>
      <c r="RXI27" s="74"/>
      <c r="RXJ27" s="605"/>
      <c r="RXK27" s="605"/>
      <c r="RXL27" s="114"/>
      <c r="RXM27" s="74"/>
      <c r="RXY27" s="74"/>
      <c r="RXZ27" s="605"/>
      <c r="RYA27" s="605"/>
      <c r="RYB27" s="114"/>
      <c r="RYC27" s="74"/>
      <c r="RYO27" s="74"/>
      <c r="RYP27" s="605"/>
      <c r="RYQ27" s="605"/>
      <c r="RYR27" s="114"/>
      <c r="RYS27" s="74"/>
      <c r="RZE27" s="74"/>
      <c r="RZF27" s="605"/>
      <c r="RZG27" s="605"/>
      <c r="RZH27" s="114"/>
      <c r="RZI27" s="74"/>
      <c r="RZU27" s="74"/>
      <c r="RZV27" s="605"/>
      <c r="RZW27" s="605"/>
      <c r="RZX27" s="114"/>
      <c r="RZY27" s="74"/>
      <c r="SAK27" s="74"/>
      <c r="SAL27" s="605"/>
      <c r="SAM27" s="605"/>
      <c r="SAN27" s="114"/>
      <c r="SAO27" s="74"/>
      <c r="SBA27" s="74"/>
      <c r="SBB27" s="605"/>
      <c r="SBC27" s="605"/>
      <c r="SBD27" s="114"/>
      <c r="SBE27" s="74"/>
      <c r="SBQ27" s="74"/>
      <c r="SBR27" s="605"/>
      <c r="SBS27" s="605"/>
      <c r="SBT27" s="114"/>
      <c r="SBU27" s="74"/>
      <c r="SCG27" s="74"/>
      <c r="SCH27" s="605"/>
      <c r="SCI27" s="605"/>
      <c r="SCJ27" s="114"/>
      <c r="SCK27" s="74"/>
      <c r="SCW27" s="74"/>
      <c r="SCX27" s="605"/>
      <c r="SCY27" s="605"/>
      <c r="SCZ27" s="114"/>
      <c r="SDA27" s="74"/>
      <c r="SDM27" s="74"/>
      <c r="SDN27" s="605"/>
      <c r="SDO27" s="605"/>
      <c r="SDP27" s="114"/>
      <c r="SDQ27" s="74"/>
      <c r="SEC27" s="74"/>
      <c r="SED27" s="605"/>
      <c r="SEE27" s="605"/>
      <c r="SEF27" s="114"/>
      <c r="SEG27" s="74"/>
      <c r="SES27" s="74"/>
      <c r="SET27" s="605"/>
      <c r="SEU27" s="605"/>
      <c r="SEV27" s="114"/>
      <c r="SEW27" s="74"/>
      <c r="SFI27" s="74"/>
      <c r="SFJ27" s="605"/>
      <c r="SFK27" s="605"/>
      <c r="SFL27" s="114"/>
      <c r="SFM27" s="74"/>
      <c r="SFY27" s="74"/>
      <c r="SFZ27" s="605"/>
      <c r="SGA27" s="605"/>
      <c r="SGB27" s="114"/>
      <c r="SGC27" s="74"/>
      <c r="SGO27" s="74"/>
      <c r="SGP27" s="605"/>
      <c r="SGQ27" s="605"/>
      <c r="SGR27" s="114"/>
      <c r="SGS27" s="74"/>
      <c r="SHE27" s="74"/>
      <c r="SHF27" s="605"/>
      <c r="SHG27" s="605"/>
      <c r="SHH27" s="114"/>
      <c r="SHI27" s="74"/>
      <c r="SHU27" s="74"/>
      <c r="SHV27" s="605"/>
      <c r="SHW27" s="605"/>
      <c r="SHX27" s="114"/>
      <c r="SHY27" s="74"/>
      <c r="SIK27" s="74"/>
      <c r="SIL27" s="605"/>
      <c r="SIM27" s="605"/>
      <c r="SIN27" s="114"/>
      <c r="SIO27" s="74"/>
      <c r="SJA27" s="74"/>
      <c r="SJB27" s="605"/>
      <c r="SJC27" s="605"/>
      <c r="SJD27" s="114"/>
      <c r="SJE27" s="74"/>
      <c r="SJQ27" s="74"/>
      <c r="SJR27" s="605"/>
      <c r="SJS27" s="605"/>
      <c r="SJT27" s="114"/>
      <c r="SJU27" s="74"/>
      <c r="SKG27" s="74"/>
      <c r="SKH27" s="605"/>
      <c r="SKI27" s="605"/>
      <c r="SKJ27" s="114"/>
      <c r="SKK27" s="74"/>
      <c r="SKW27" s="74"/>
      <c r="SKX27" s="605"/>
      <c r="SKY27" s="605"/>
      <c r="SKZ27" s="114"/>
      <c r="SLA27" s="74"/>
      <c r="SLM27" s="74"/>
      <c r="SLN27" s="605"/>
      <c r="SLO27" s="605"/>
      <c r="SLP27" s="114"/>
      <c r="SLQ27" s="74"/>
      <c r="SMC27" s="74"/>
      <c r="SMD27" s="605"/>
      <c r="SME27" s="605"/>
      <c r="SMF27" s="114"/>
      <c r="SMG27" s="74"/>
      <c r="SMS27" s="74"/>
      <c r="SMT27" s="605"/>
      <c r="SMU27" s="605"/>
      <c r="SMV27" s="114"/>
      <c r="SMW27" s="74"/>
      <c r="SNI27" s="74"/>
      <c r="SNJ27" s="605"/>
      <c r="SNK27" s="605"/>
      <c r="SNL27" s="114"/>
      <c r="SNM27" s="74"/>
      <c r="SNY27" s="74"/>
      <c r="SNZ27" s="605"/>
      <c r="SOA27" s="605"/>
      <c r="SOB27" s="114"/>
      <c r="SOC27" s="74"/>
      <c r="SOO27" s="74"/>
      <c r="SOP27" s="605"/>
      <c r="SOQ27" s="605"/>
      <c r="SOR27" s="114"/>
      <c r="SOS27" s="74"/>
      <c r="SPE27" s="74"/>
      <c r="SPF27" s="605"/>
      <c r="SPG27" s="605"/>
      <c r="SPH27" s="114"/>
      <c r="SPI27" s="74"/>
      <c r="SPU27" s="74"/>
      <c r="SPV27" s="605"/>
      <c r="SPW27" s="605"/>
      <c r="SPX27" s="114"/>
      <c r="SPY27" s="74"/>
      <c r="SQK27" s="74"/>
      <c r="SQL27" s="605"/>
      <c r="SQM27" s="605"/>
      <c r="SQN27" s="114"/>
      <c r="SQO27" s="74"/>
      <c r="SRA27" s="74"/>
      <c r="SRB27" s="605"/>
      <c r="SRC27" s="605"/>
      <c r="SRD27" s="114"/>
      <c r="SRE27" s="74"/>
      <c r="SRQ27" s="74"/>
      <c r="SRR27" s="605"/>
      <c r="SRS27" s="605"/>
      <c r="SRT27" s="114"/>
      <c r="SRU27" s="74"/>
      <c r="SSG27" s="74"/>
      <c r="SSH27" s="605"/>
      <c r="SSI27" s="605"/>
      <c r="SSJ27" s="114"/>
      <c r="SSK27" s="74"/>
      <c r="SSW27" s="74"/>
      <c r="SSX27" s="605"/>
      <c r="SSY27" s="605"/>
      <c r="SSZ27" s="114"/>
      <c r="STA27" s="74"/>
      <c r="STM27" s="74"/>
      <c r="STN27" s="605"/>
      <c r="STO27" s="605"/>
      <c r="STP27" s="114"/>
      <c r="STQ27" s="74"/>
      <c r="SUC27" s="74"/>
      <c r="SUD27" s="605"/>
      <c r="SUE27" s="605"/>
      <c r="SUF27" s="114"/>
      <c r="SUG27" s="74"/>
      <c r="SUS27" s="74"/>
      <c r="SUT27" s="605"/>
      <c r="SUU27" s="605"/>
      <c r="SUV27" s="114"/>
      <c r="SUW27" s="74"/>
      <c r="SVI27" s="74"/>
      <c r="SVJ27" s="605"/>
      <c r="SVK27" s="605"/>
      <c r="SVL27" s="114"/>
      <c r="SVM27" s="74"/>
      <c r="SVY27" s="74"/>
      <c r="SVZ27" s="605"/>
      <c r="SWA27" s="605"/>
      <c r="SWB27" s="114"/>
      <c r="SWC27" s="74"/>
      <c r="SWO27" s="74"/>
      <c r="SWP27" s="605"/>
      <c r="SWQ27" s="605"/>
      <c r="SWR27" s="114"/>
      <c r="SWS27" s="74"/>
      <c r="SXE27" s="74"/>
      <c r="SXF27" s="605"/>
      <c r="SXG27" s="605"/>
      <c r="SXH27" s="114"/>
      <c r="SXI27" s="74"/>
      <c r="SXU27" s="74"/>
      <c r="SXV27" s="605"/>
      <c r="SXW27" s="605"/>
      <c r="SXX27" s="114"/>
      <c r="SXY27" s="74"/>
      <c r="SYK27" s="74"/>
      <c r="SYL27" s="605"/>
      <c r="SYM27" s="605"/>
      <c r="SYN27" s="114"/>
      <c r="SYO27" s="74"/>
      <c r="SZA27" s="74"/>
      <c r="SZB27" s="605"/>
      <c r="SZC27" s="605"/>
      <c r="SZD27" s="114"/>
      <c r="SZE27" s="74"/>
      <c r="SZQ27" s="74"/>
      <c r="SZR27" s="605"/>
      <c r="SZS27" s="605"/>
      <c r="SZT27" s="114"/>
      <c r="SZU27" s="74"/>
      <c r="TAG27" s="74"/>
      <c r="TAH27" s="605"/>
      <c r="TAI27" s="605"/>
      <c r="TAJ27" s="114"/>
      <c r="TAK27" s="74"/>
      <c r="TAW27" s="74"/>
      <c r="TAX27" s="605"/>
      <c r="TAY27" s="605"/>
      <c r="TAZ27" s="114"/>
      <c r="TBA27" s="74"/>
      <c r="TBM27" s="74"/>
      <c r="TBN27" s="605"/>
      <c r="TBO27" s="605"/>
      <c r="TBP27" s="114"/>
      <c r="TBQ27" s="74"/>
      <c r="TCC27" s="74"/>
      <c r="TCD27" s="605"/>
      <c r="TCE27" s="605"/>
      <c r="TCF27" s="114"/>
      <c r="TCG27" s="74"/>
      <c r="TCS27" s="74"/>
      <c r="TCT27" s="605"/>
      <c r="TCU27" s="605"/>
      <c r="TCV27" s="114"/>
      <c r="TCW27" s="74"/>
      <c r="TDI27" s="74"/>
      <c r="TDJ27" s="605"/>
      <c r="TDK27" s="605"/>
      <c r="TDL27" s="114"/>
      <c r="TDM27" s="74"/>
      <c r="TDY27" s="74"/>
      <c r="TDZ27" s="605"/>
      <c r="TEA27" s="605"/>
      <c r="TEB27" s="114"/>
      <c r="TEC27" s="74"/>
      <c r="TEO27" s="74"/>
      <c r="TEP27" s="605"/>
      <c r="TEQ27" s="605"/>
      <c r="TER27" s="114"/>
      <c r="TES27" s="74"/>
      <c r="TFE27" s="74"/>
      <c r="TFF27" s="605"/>
      <c r="TFG27" s="605"/>
      <c r="TFH27" s="114"/>
      <c r="TFI27" s="74"/>
      <c r="TFU27" s="74"/>
      <c r="TFV27" s="605"/>
      <c r="TFW27" s="605"/>
      <c r="TFX27" s="114"/>
      <c r="TFY27" s="74"/>
      <c r="TGK27" s="74"/>
      <c r="TGL27" s="605"/>
      <c r="TGM27" s="605"/>
      <c r="TGN27" s="114"/>
      <c r="TGO27" s="74"/>
      <c r="THA27" s="74"/>
      <c r="THB27" s="605"/>
      <c r="THC27" s="605"/>
      <c r="THD27" s="114"/>
      <c r="THE27" s="74"/>
      <c r="THQ27" s="74"/>
      <c r="THR27" s="605"/>
      <c r="THS27" s="605"/>
      <c r="THT27" s="114"/>
      <c r="THU27" s="74"/>
      <c r="TIG27" s="74"/>
      <c r="TIH27" s="605"/>
      <c r="TII27" s="605"/>
      <c r="TIJ27" s="114"/>
      <c r="TIK27" s="74"/>
      <c r="TIW27" s="74"/>
      <c r="TIX27" s="605"/>
      <c r="TIY27" s="605"/>
      <c r="TIZ27" s="114"/>
      <c r="TJA27" s="74"/>
      <c r="TJM27" s="74"/>
      <c r="TJN27" s="605"/>
      <c r="TJO27" s="605"/>
      <c r="TJP27" s="114"/>
      <c r="TJQ27" s="74"/>
      <c r="TKC27" s="74"/>
      <c r="TKD27" s="605"/>
      <c r="TKE27" s="605"/>
      <c r="TKF27" s="114"/>
      <c r="TKG27" s="74"/>
      <c r="TKS27" s="74"/>
      <c r="TKT27" s="605"/>
      <c r="TKU27" s="605"/>
      <c r="TKV27" s="114"/>
      <c r="TKW27" s="74"/>
      <c r="TLI27" s="74"/>
      <c r="TLJ27" s="605"/>
      <c r="TLK27" s="605"/>
      <c r="TLL27" s="114"/>
      <c r="TLM27" s="74"/>
      <c r="TLY27" s="74"/>
      <c r="TLZ27" s="605"/>
      <c r="TMA27" s="605"/>
      <c r="TMB27" s="114"/>
      <c r="TMC27" s="74"/>
      <c r="TMO27" s="74"/>
      <c r="TMP27" s="605"/>
      <c r="TMQ27" s="605"/>
      <c r="TMR27" s="114"/>
      <c r="TMS27" s="74"/>
      <c r="TNE27" s="74"/>
      <c r="TNF27" s="605"/>
      <c r="TNG27" s="605"/>
      <c r="TNH27" s="114"/>
      <c r="TNI27" s="74"/>
      <c r="TNU27" s="74"/>
      <c r="TNV27" s="605"/>
      <c r="TNW27" s="605"/>
      <c r="TNX27" s="114"/>
      <c r="TNY27" s="74"/>
      <c r="TOK27" s="74"/>
      <c r="TOL27" s="605"/>
      <c r="TOM27" s="605"/>
      <c r="TON27" s="114"/>
      <c r="TOO27" s="74"/>
      <c r="TPA27" s="74"/>
      <c r="TPB27" s="605"/>
      <c r="TPC27" s="605"/>
      <c r="TPD27" s="114"/>
      <c r="TPE27" s="74"/>
      <c r="TPQ27" s="74"/>
      <c r="TPR27" s="605"/>
      <c r="TPS27" s="605"/>
      <c r="TPT27" s="114"/>
      <c r="TPU27" s="74"/>
      <c r="TQG27" s="74"/>
      <c r="TQH27" s="605"/>
      <c r="TQI27" s="605"/>
      <c r="TQJ27" s="114"/>
      <c r="TQK27" s="74"/>
      <c r="TQW27" s="74"/>
      <c r="TQX27" s="605"/>
      <c r="TQY27" s="605"/>
      <c r="TQZ27" s="114"/>
      <c r="TRA27" s="74"/>
      <c r="TRM27" s="74"/>
      <c r="TRN27" s="605"/>
      <c r="TRO27" s="605"/>
      <c r="TRP27" s="114"/>
      <c r="TRQ27" s="74"/>
      <c r="TSC27" s="74"/>
      <c r="TSD27" s="605"/>
      <c r="TSE27" s="605"/>
      <c r="TSF27" s="114"/>
      <c r="TSG27" s="74"/>
      <c r="TSS27" s="74"/>
      <c r="TST27" s="605"/>
      <c r="TSU27" s="605"/>
      <c r="TSV27" s="114"/>
      <c r="TSW27" s="74"/>
      <c r="TTI27" s="74"/>
      <c r="TTJ27" s="605"/>
      <c r="TTK27" s="605"/>
      <c r="TTL27" s="114"/>
      <c r="TTM27" s="74"/>
      <c r="TTY27" s="74"/>
      <c r="TTZ27" s="605"/>
      <c r="TUA27" s="605"/>
      <c r="TUB27" s="114"/>
      <c r="TUC27" s="74"/>
      <c r="TUO27" s="74"/>
      <c r="TUP27" s="605"/>
      <c r="TUQ27" s="605"/>
      <c r="TUR27" s="114"/>
      <c r="TUS27" s="74"/>
      <c r="TVE27" s="74"/>
      <c r="TVF27" s="605"/>
      <c r="TVG27" s="605"/>
      <c r="TVH27" s="114"/>
      <c r="TVI27" s="74"/>
      <c r="TVU27" s="74"/>
      <c r="TVV27" s="605"/>
      <c r="TVW27" s="605"/>
      <c r="TVX27" s="114"/>
      <c r="TVY27" s="74"/>
      <c r="TWK27" s="74"/>
      <c r="TWL27" s="605"/>
      <c r="TWM27" s="605"/>
      <c r="TWN27" s="114"/>
      <c r="TWO27" s="74"/>
      <c r="TXA27" s="74"/>
      <c r="TXB27" s="605"/>
      <c r="TXC27" s="605"/>
      <c r="TXD27" s="114"/>
      <c r="TXE27" s="74"/>
      <c r="TXQ27" s="74"/>
      <c r="TXR27" s="605"/>
      <c r="TXS27" s="605"/>
      <c r="TXT27" s="114"/>
      <c r="TXU27" s="74"/>
      <c r="TYG27" s="74"/>
      <c r="TYH27" s="605"/>
      <c r="TYI27" s="605"/>
      <c r="TYJ27" s="114"/>
      <c r="TYK27" s="74"/>
      <c r="TYW27" s="74"/>
      <c r="TYX27" s="605"/>
      <c r="TYY27" s="605"/>
      <c r="TYZ27" s="114"/>
      <c r="TZA27" s="74"/>
      <c r="TZM27" s="74"/>
      <c r="TZN27" s="605"/>
      <c r="TZO27" s="605"/>
      <c r="TZP27" s="114"/>
      <c r="TZQ27" s="74"/>
      <c r="UAC27" s="74"/>
      <c r="UAD27" s="605"/>
      <c r="UAE27" s="605"/>
      <c r="UAF27" s="114"/>
      <c r="UAG27" s="74"/>
      <c r="UAS27" s="74"/>
      <c r="UAT27" s="605"/>
      <c r="UAU27" s="605"/>
      <c r="UAV27" s="114"/>
      <c r="UAW27" s="74"/>
      <c r="UBI27" s="74"/>
      <c r="UBJ27" s="605"/>
      <c r="UBK27" s="605"/>
      <c r="UBL27" s="114"/>
      <c r="UBM27" s="74"/>
      <c r="UBY27" s="74"/>
      <c r="UBZ27" s="605"/>
      <c r="UCA27" s="605"/>
      <c r="UCB27" s="114"/>
      <c r="UCC27" s="74"/>
      <c r="UCO27" s="74"/>
      <c r="UCP27" s="605"/>
      <c r="UCQ27" s="605"/>
      <c r="UCR27" s="114"/>
      <c r="UCS27" s="74"/>
      <c r="UDE27" s="74"/>
      <c r="UDF27" s="605"/>
      <c r="UDG27" s="605"/>
      <c r="UDH27" s="114"/>
      <c r="UDI27" s="74"/>
      <c r="UDU27" s="74"/>
      <c r="UDV27" s="605"/>
      <c r="UDW27" s="605"/>
      <c r="UDX27" s="114"/>
      <c r="UDY27" s="74"/>
      <c r="UEK27" s="74"/>
      <c r="UEL27" s="605"/>
      <c r="UEM27" s="605"/>
      <c r="UEN27" s="114"/>
      <c r="UEO27" s="74"/>
      <c r="UFA27" s="74"/>
      <c r="UFB27" s="605"/>
      <c r="UFC27" s="605"/>
      <c r="UFD27" s="114"/>
      <c r="UFE27" s="74"/>
      <c r="UFQ27" s="74"/>
      <c r="UFR27" s="605"/>
      <c r="UFS27" s="605"/>
      <c r="UFT27" s="114"/>
      <c r="UFU27" s="74"/>
      <c r="UGG27" s="74"/>
      <c r="UGH27" s="605"/>
      <c r="UGI27" s="605"/>
      <c r="UGJ27" s="114"/>
      <c r="UGK27" s="74"/>
      <c r="UGW27" s="74"/>
      <c r="UGX27" s="605"/>
      <c r="UGY27" s="605"/>
      <c r="UGZ27" s="114"/>
      <c r="UHA27" s="74"/>
      <c r="UHM27" s="74"/>
      <c r="UHN27" s="605"/>
      <c r="UHO27" s="605"/>
      <c r="UHP27" s="114"/>
      <c r="UHQ27" s="74"/>
      <c r="UIC27" s="74"/>
      <c r="UID27" s="605"/>
      <c r="UIE27" s="605"/>
      <c r="UIF27" s="114"/>
      <c r="UIG27" s="74"/>
      <c r="UIS27" s="74"/>
      <c r="UIT27" s="605"/>
      <c r="UIU27" s="605"/>
      <c r="UIV27" s="114"/>
      <c r="UIW27" s="74"/>
      <c r="UJI27" s="74"/>
      <c r="UJJ27" s="605"/>
      <c r="UJK27" s="605"/>
      <c r="UJL27" s="114"/>
      <c r="UJM27" s="74"/>
      <c r="UJY27" s="74"/>
      <c r="UJZ27" s="605"/>
      <c r="UKA27" s="605"/>
      <c r="UKB27" s="114"/>
      <c r="UKC27" s="74"/>
      <c r="UKO27" s="74"/>
      <c r="UKP27" s="605"/>
      <c r="UKQ27" s="605"/>
      <c r="UKR27" s="114"/>
      <c r="UKS27" s="74"/>
      <c r="ULE27" s="74"/>
      <c r="ULF27" s="605"/>
      <c r="ULG27" s="605"/>
      <c r="ULH27" s="114"/>
      <c r="ULI27" s="74"/>
      <c r="ULU27" s="74"/>
      <c r="ULV27" s="605"/>
      <c r="ULW27" s="605"/>
      <c r="ULX27" s="114"/>
      <c r="ULY27" s="74"/>
      <c r="UMK27" s="74"/>
      <c r="UML27" s="605"/>
      <c r="UMM27" s="605"/>
      <c r="UMN27" s="114"/>
      <c r="UMO27" s="74"/>
      <c r="UNA27" s="74"/>
      <c r="UNB27" s="605"/>
      <c r="UNC27" s="605"/>
      <c r="UND27" s="114"/>
      <c r="UNE27" s="74"/>
      <c r="UNQ27" s="74"/>
      <c r="UNR27" s="605"/>
      <c r="UNS27" s="605"/>
      <c r="UNT27" s="114"/>
      <c r="UNU27" s="74"/>
      <c r="UOG27" s="74"/>
      <c r="UOH27" s="605"/>
      <c r="UOI27" s="605"/>
      <c r="UOJ27" s="114"/>
      <c r="UOK27" s="74"/>
      <c r="UOW27" s="74"/>
      <c r="UOX27" s="605"/>
      <c r="UOY27" s="605"/>
      <c r="UOZ27" s="114"/>
      <c r="UPA27" s="74"/>
      <c r="UPM27" s="74"/>
      <c r="UPN27" s="605"/>
      <c r="UPO27" s="605"/>
      <c r="UPP27" s="114"/>
      <c r="UPQ27" s="74"/>
      <c r="UQC27" s="74"/>
      <c r="UQD27" s="605"/>
      <c r="UQE27" s="605"/>
      <c r="UQF27" s="114"/>
      <c r="UQG27" s="74"/>
      <c r="UQS27" s="74"/>
      <c r="UQT27" s="605"/>
      <c r="UQU27" s="605"/>
      <c r="UQV27" s="114"/>
      <c r="UQW27" s="74"/>
      <c r="URI27" s="74"/>
      <c r="URJ27" s="605"/>
      <c r="URK27" s="605"/>
      <c r="URL27" s="114"/>
      <c r="URM27" s="74"/>
      <c r="URY27" s="74"/>
      <c r="URZ27" s="605"/>
      <c r="USA27" s="605"/>
      <c r="USB27" s="114"/>
      <c r="USC27" s="74"/>
      <c r="USO27" s="74"/>
      <c r="USP27" s="605"/>
      <c r="USQ27" s="605"/>
      <c r="USR27" s="114"/>
      <c r="USS27" s="74"/>
      <c r="UTE27" s="74"/>
      <c r="UTF27" s="605"/>
      <c r="UTG27" s="605"/>
      <c r="UTH27" s="114"/>
      <c r="UTI27" s="74"/>
      <c r="UTU27" s="74"/>
      <c r="UTV27" s="605"/>
      <c r="UTW27" s="605"/>
      <c r="UTX27" s="114"/>
      <c r="UTY27" s="74"/>
      <c r="UUK27" s="74"/>
      <c r="UUL27" s="605"/>
      <c r="UUM27" s="605"/>
      <c r="UUN27" s="114"/>
      <c r="UUO27" s="74"/>
      <c r="UVA27" s="74"/>
      <c r="UVB27" s="605"/>
      <c r="UVC27" s="605"/>
      <c r="UVD27" s="114"/>
      <c r="UVE27" s="74"/>
      <c r="UVQ27" s="74"/>
      <c r="UVR27" s="605"/>
      <c r="UVS27" s="605"/>
      <c r="UVT27" s="114"/>
      <c r="UVU27" s="74"/>
      <c r="UWG27" s="74"/>
      <c r="UWH27" s="605"/>
      <c r="UWI27" s="605"/>
      <c r="UWJ27" s="114"/>
      <c r="UWK27" s="74"/>
      <c r="UWW27" s="74"/>
      <c r="UWX27" s="605"/>
      <c r="UWY27" s="605"/>
      <c r="UWZ27" s="114"/>
      <c r="UXA27" s="74"/>
      <c r="UXM27" s="74"/>
      <c r="UXN27" s="605"/>
      <c r="UXO27" s="605"/>
      <c r="UXP27" s="114"/>
      <c r="UXQ27" s="74"/>
      <c r="UYC27" s="74"/>
      <c r="UYD27" s="605"/>
      <c r="UYE27" s="605"/>
      <c r="UYF27" s="114"/>
      <c r="UYG27" s="74"/>
      <c r="UYS27" s="74"/>
      <c r="UYT27" s="605"/>
      <c r="UYU27" s="605"/>
      <c r="UYV27" s="114"/>
      <c r="UYW27" s="74"/>
      <c r="UZI27" s="74"/>
      <c r="UZJ27" s="605"/>
      <c r="UZK27" s="605"/>
      <c r="UZL27" s="114"/>
      <c r="UZM27" s="74"/>
      <c r="UZY27" s="74"/>
      <c r="UZZ27" s="605"/>
      <c r="VAA27" s="605"/>
      <c r="VAB27" s="114"/>
      <c r="VAC27" s="74"/>
      <c r="VAO27" s="74"/>
      <c r="VAP27" s="605"/>
      <c r="VAQ27" s="605"/>
      <c r="VAR27" s="114"/>
      <c r="VAS27" s="74"/>
      <c r="VBE27" s="74"/>
      <c r="VBF27" s="605"/>
      <c r="VBG27" s="605"/>
      <c r="VBH27" s="114"/>
      <c r="VBI27" s="74"/>
      <c r="VBU27" s="74"/>
      <c r="VBV27" s="605"/>
      <c r="VBW27" s="605"/>
      <c r="VBX27" s="114"/>
      <c r="VBY27" s="74"/>
      <c r="VCK27" s="74"/>
      <c r="VCL27" s="605"/>
      <c r="VCM27" s="605"/>
      <c r="VCN27" s="114"/>
      <c r="VCO27" s="74"/>
      <c r="VDA27" s="74"/>
      <c r="VDB27" s="605"/>
      <c r="VDC27" s="605"/>
      <c r="VDD27" s="114"/>
      <c r="VDE27" s="74"/>
      <c r="VDQ27" s="74"/>
      <c r="VDR27" s="605"/>
      <c r="VDS27" s="605"/>
      <c r="VDT27" s="114"/>
      <c r="VDU27" s="74"/>
      <c r="VEG27" s="74"/>
      <c r="VEH27" s="605"/>
      <c r="VEI27" s="605"/>
      <c r="VEJ27" s="114"/>
      <c r="VEK27" s="74"/>
      <c r="VEW27" s="74"/>
      <c r="VEX27" s="605"/>
      <c r="VEY27" s="605"/>
      <c r="VEZ27" s="114"/>
      <c r="VFA27" s="74"/>
      <c r="VFM27" s="74"/>
      <c r="VFN27" s="605"/>
      <c r="VFO27" s="605"/>
      <c r="VFP27" s="114"/>
      <c r="VFQ27" s="74"/>
      <c r="VGC27" s="74"/>
      <c r="VGD27" s="605"/>
      <c r="VGE27" s="605"/>
      <c r="VGF27" s="114"/>
      <c r="VGG27" s="74"/>
      <c r="VGS27" s="74"/>
      <c r="VGT27" s="605"/>
      <c r="VGU27" s="605"/>
      <c r="VGV27" s="114"/>
      <c r="VGW27" s="74"/>
      <c r="VHI27" s="74"/>
      <c r="VHJ27" s="605"/>
      <c r="VHK27" s="605"/>
      <c r="VHL27" s="114"/>
      <c r="VHM27" s="74"/>
      <c r="VHY27" s="74"/>
      <c r="VHZ27" s="605"/>
      <c r="VIA27" s="605"/>
      <c r="VIB27" s="114"/>
      <c r="VIC27" s="74"/>
      <c r="VIO27" s="74"/>
      <c r="VIP27" s="605"/>
      <c r="VIQ27" s="605"/>
      <c r="VIR27" s="114"/>
      <c r="VIS27" s="74"/>
      <c r="VJE27" s="74"/>
      <c r="VJF27" s="605"/>
      <c r="VJG27" s="605"/>
      <c r="VJH27" s="114"/>
      <c r="VJI27" s="74"/>
      <c r="VJU27" s="74"/>
      <c r="VJV27" s="605"/>
      <c r="VJW27" s="605"/>
      <c r="VJX27" s="114"/>
      <c r="VJY27" s="74"/>
      <c r="VKK27" s="74"/>
      <c r="VKL27" s="605"/>
      <c r="VKM27" s="605"/>
      <c r="VKN27" s="114"/>
      <c r="VKO27" s="74"/>
      <c r="VLA27" s="74"/>
      <c r="VLB27" s="605"/>
      <c r="VLC27" s="605"/>
      <c r="VLD27" s="114"/>
      <c r="VLE27" s="74"/>
      <c r="VLQ27" s="74"/>
      <c r="VLR27" s="605"/>
      <c r="VLS27" s="605"/>
      <c r="VLT27" s="114"/>
      <c r="VLU27" s="74"/>
      <c r="VMG27" s="74"/>
      <c r="VMH27" s="605"/>
      <c r="VMI27" s="605"/>
      <c r="VMJ27" s="114"/>
      <c r="VMK27" s="74"/>
      <c r="VMW27" s="74"/>
      <c r="VMX27" s="605"/>
      <c r="VMY27" s="605"/>
      <c r="VMZ27" s="114"/>
      <c r="VNA27" s="74"/>
      <c r="VNM27" s="74"/>
      <c r="VNN27" s="605"/>
      <c r="VNO27" s="605"/>
      <c r="VNP27" s="114"/>
      <c r="VNQ27" s="74"/>
      <c r="VOC27" s="74"/>
      <c r="VOD27" s="605"/>
      <c r="VOE27" s="605"/>
      <c r="VOF27" s="114"/>
      <c r="VOG27" s="74"/>
      <c r="VOS27" s="74"/>
      <c r="VOT27" s="605"/>
      <c r="VOU27" s="605"/>
      <c r="VOV27" s="114"/>
      <c r="VOW27" s="74"/>
      <c r="VPI27" s="74"/>
      <c r="VPJ27" s="605"/>
      <c r="VPK27" s="605"/>
      <c r="VPL27" s="114"/>
      <c r="VPM27" s="74"/>
      <c r="VPY27" s="74"/>
      <c r="VPZ27" s="605"/>
      <c r="VQA27" s="605"/>
      <c r="VQB27" s="114"/>
      <c r="VQC27" s="74"/>
      <c r="VQO27" s="74"/>
      <c r="VQP27" s="605"/>
      <c r="VQQ27" s="605"/>
      <c r="VQR27" s="114"/>
      <c r="VQS27" s="74"/>
      <c r="VRE27" s="74"/>
      <c r="VRF27" s="605"/>
      <c r="VRG27" s="605"/>
      <c r="VRH27" s="114"/>
      <c r="VRI27" s="74"/>
      <c r="VRU27" s="74"/>
      <c r="VRV27" s="605"/>
      <c r="VRW27" s="605"/>
      <c r="VRX27" s="114"/>
      <c r="VRY27" s="74"/>
      <c r="VSK27" s="74"/>
      <c r="VSL27" s="605"/>
      <c r="VSM27" s="605"/>
      <c r="VSN27" s="114"/>
      <c r="VSO27" s="74"/>
      <c r="VTA27" s="74"/>
      <c r="VTB27" s="605"/>
      <c r="VTC27" s="605"/>
      <c r="VTD27" s="114"/>
      <c r="VTE27" s="74"/>
      <c r="VTQ27" s="74"/>
      <c r="VTR27" s="605"/>
      <c r="VTS27" s="605"/>
      <c r="VTT27" s="114"/>
      <c r="VTU27" s="74"/>
      <c r="VUG27" s="74"/>
      <c r="VUH27" s="605"/>
      <c r="VUI27" s="605"/>
      <c r="VUJ27" s="114"/>
      <c r="VUK27" s="74"/>
      <c r="VUW27" s="74"/>
      <c r="VUX27" s="605"/>
      <c r="VUY27" s="605"/>
      <c r="VUZ27" s="114"/>
      <c r="VVA27" s="74"/>
      <c r="VVM27" s="74"/>
      <c r="VVN27" s="605"/>
      <c r="VVO27" s="605"/>
      <c r="VVP27" s="114"/>
      <c r="VVQ27" s="74"/>
      <c r="VWC27" s="74"/>
      <c r="VWD27" s="605"/>
      <c r="VWE27" s="605"/>
      <c r="VWF27" s="114"/>
      <c r="VWG27" s="74"/>
      <c r="VWS27" s="74"/>
      <c r="VWT27" s="605"/>
      <c r="VWU27" s="605"/>
      <c r="VWV27" s="114"/>
      <c r="VWW27" s="74"/>
      <c r="VXI27" s="74"/>
      <c r="VXJ27" s="605"/>
      <c r="VXK27" s="605"/>
      <c r="VXL27" s="114"/>
      <c r="VXM27" s="74"/>
      <c r="VXY27" s="74"/>
      <c r="VXZ27" s="605"/>
      <c r="VYA27" s="605"/>
      <c r="VYB27" s="114"/>
      <c r="VYC27" s="74"/>
      <c r="VYO27" s="74"/>
      <c r="VYP27" s="605"/>
      <c r="VYQ27" s="605"/>
      <c r="VYR27" s="114"/>
      <c r="VYS27" s="74"/>
      <c r="VZE27" s="74"/>
      <c r="VZF27" s="605"/>
      <c r="VZG27" s="605"/>
      <c r="VZH27" s="114"/>
      <c r="VZI27" s="74"/>
      <c r="VZU27" s="74"/>
      <c r="VZV27" s="605"/>
      <c r="VZW27" s="605"/>
      <c r="VZX27" s="114"/>
      <c r="VZY27" s="74"/>
      <c r="WAK27" s="74"/>
      <c r="WAL27" s="605"/>
      <c r="WAM27" s="605"/>
      <c r="WAN27" s="114"/>
      <c r="WAO27" s="74"/>
      <c r="WBA27" s="74"/>
      <c r="WBB27" s="605"/>
      <c r="WBC27" s="605"/>
      <c r="WBD27" s="114"/>
      <c r="WBE27" s="74"/>
      <c r="WBQ27" s="74"/>
      <c r="WBR27" s="605"/>
      <c r="WBS27" s="605"/>
      <c r="WBT27" s="114"/>
      <c r="WBU27" s="74"/>
      <c r="WCG27" s="74"/>
      <c r="WCH27" s="605"/>
      <c r="WCI27" s="605"/>
      <c r="WCJ27" s="114"/>
      <c r="WCK27" s="74"/>
      <c r="WCW27" s="74"/>
      <c r="WCX27" s="605"/>
      <c r="WCY27" s="605"/>
      <c r="WCZ27" s="114"/>
      <c r="WDA27" s="74"/>
      <c r="WDM27" s="74"/>
      <c r="WDN27" s="605"/>
      <c r="WDO27" s="605"/>
      <c r="WDP27" s="114"/>
      <c r="WDQ27" s="74"/>
      <c r="WEC27" s="74"/>
      <c r="WED27" s="605"/>
      <c r="WEE27" s="605"/>
      <c r="WEF27" s="114"/>
      <c r="WEG27" s="74"/>
      <c r="WES27" s="74"/>
      <c r="WET27" s="605"/>
      <c r="WEU27" s="605"/>
      <c r="WEV27" s="114"/>
      <c r="WEW27" s="74"/>
      <c r="WFI27" s="74"/>
      <c r="WFJ27" s="605"/>
      <c r="WFK27" s="605"/>
      <c r="WFL27" s="114"/>
      <c r="WFM27" s="74"/>
      <c r="WFY27" s="74"/>
      <c r="WFZ27" s="605"/>
      <c r="WGA27" s="605"/>
      <c r="WGB27" s="114"/>
      <c r="WGC27" s="74"/>
      <c r="WGO27" s="74"/>
      <c r="WGP27" s="605"/>
      <c r="WGQ27" s="605"/>
      <c r="WGR27" s="114"/>
      <c r="WGS27" s="74"/>
      <c r="WHE27" s="74"/>
      <c r="WHF27" s="605"/>
      <c r="WHG27" s="605"/>
      <c r="WHH27" s="114"/>
      <c r="WHI27" s="74"/>
      <c r="WHU27" s="74"/>
      <c r="WHV27" s="605"/>
      <c r="WHW27" s="605"/>
      <c r="WHX27" s="114"/>
      <c r="WHY27" s="74"/>
      <c r="WIK27" s="74"/>
      <c r="WIL27" s="605"/>
      <c r="WIM27" s="605"/>
      <c r="WIN27" s="114"/>
      <c r="WIO27" s="74"/>
      <c r="WJA27" s="74"/>
      <c r="WJB27" s="605"/>
      <c r="WJC27" s="605"/>
      <c r="WJD27" s="114"/>
      <c r="WJE27" s="74"/>
      <c r="WJQ27" s="74"/>
      <c r="WJR27" s="605"/>
      <c r="WJS27" s="605"/>
      <c r="WJT27" s="114"/>
      <c r="WJU27" s="74"/>
      <c r="WKG27" s="74"/>
      <c r="WKH27" s="605"/>
      <c r="WKI27" s="605"/>
      <c r="WKJ27" s="114"/>
      <c r="WKK27" s="74"/>
      <c r="WKW27" s="74"/>
      <c r="WKX27" s="605"/>
      <c r="WKY27" s="605"/>
      <c r="WKZ27" s="114"/>
      <c r="WLA27" s="74"/>
      <c r="WLM27" s="74"/>
      <c r="WLN27" s="605"/>
      <c r="WLO27" s="605"/>
      <c r="WLP27" s="114"/>
      <c r="WLQ27" s="74"/>
      <c r="WMC27" s="74"/>
      <c r="WMD27" s="605"/>
      <c r="WME27" s="605"/>
      <c r="WMF27" s="114"/>
      <c r="WMG27" s="74"/>
      <c r="WMS27" s="74"/>
      <c r="WMT27" s="605"/>
      <c r="WMU27" s="605"/>
      <c r="WMV27" s="114"/>
      <c r="WMW27" s="74"/>
      <c r="WNI27" s="74"/>
      <c r="WNJ27" s="605"/>
      <c r="WNK27" s="605"/>
      <c r="WNL27" s="114"/>
      <c r="WNM27" s="74"/>
      <c r="WNY27" s="74"/>
      <c r="WNZ27" s="605"/>
      <c r="WOA27" s="605"/>
      <c r="WOB27" s="114"/>
      <c r="WOC27" s="74"/>
      <c r="WOO27" s="74"/>
      <c r="WOP27" s="605"/>
      <c r="WOQ27" s="605"/>
      <c r="WOR27" s="114"/>
      <c r="WOS27" s="74"/>
      <c r="WPE27" s="74"/>
      <c r="WPF27" s="605"/>
      <c r="WPG27" s="605"/>
      <c r="WPH27" s="114"/>
      <c r="WPI27" s="74"/>
      <c r="WPU27" s="74"/>
      <c r="WPV27" s="605"/>
      <c r="WPW27" s="605"/>
      <c r="WPX27" s="114"/>
      <c r="WPY27" s="74"/>
      <c r="WQK27" s="74"/>
      <c r="WQL27" s="605"/>
      <c r="WQM27" s="605"/>
      <c r="WQN27" s="114"/>
      <c r="WQO27" s="74"/>
      <c r="WRA27" s="74"/>
      <c r="WRB27" s="605"/>
      <c r="WRC27" s="605"/>
      <c r="WRD27" s="114"/>
      <c r="WRE27" s="74"/>
      <c r="WRQ27" s="74"/>
      <c r="WRR27" s="605"/>
      <c r="WRS27" s="605"/>
      <c r="WRT27" s="114"/>
      <c r="WRU27" s="74"/>
      <c r="WSG27" s="74"/>
      <c r="WSH27" s="605"/>
      <c r="WSI27" s="605"/>
      <c r="WSJ27" s="114"/>
      <c r="WSK27" s="74"/>
      <c r="WSW27" s="74"/>
      <c r="WSX27" s="605"/>
      <c r="WSY27" s="605"/>
      <c r="WSZ27" s="114"/>
      <c r="WTA27" s="74"/>
      <c r="WTM27" s="74"/>
      <c r="WTN27" s="605"/>
      <c r="WTO27" s="605"/>
      <c r="WTP27" s="114"/>
      <c r="WTQ27" s="74"/>
      <c r="WUC27" s="74"/>
      <c r="WUD27" s="605"/>
      <c r="WUE27" s="605"/>
      <c r="WUF27" s="114"/>
      <c r="WUG27" s="74"/>
      <c r="WUS27" s="74"/>
      <c r="WUT27" s="605"/>
      <c r="WUU27" s="605"/>
      <c r="WUV27" s="114"/>
      <c r="WUW27" s="74"/>
      <c r="WVI27" s="74"/>
      <c r="WVJ27" s="605"/>
      <c r="WVK27" s="605"/>
      <c r="WVL27" s="114"/>
      <c r="WVM27" s="74"/>
      <c r="WVY27" s="74"/>
      <c r="WVZ27" s="605"/>
      <c r="WWA27" s="605"/>
      <c r="WWB27" s="114"/>
      <c r="WWC27" s="74"/>
      <c r="WWO27" s="74"/>
      <c r="WWP27" s="605"/>
      <c r="WWQ27" s="605"/>
      <c r="WWR27" s="114"/>
      <c r="WWS27" s="74"/>
      <c r="WXE27" s="74"/>
      <c r="WXF27" s="605"/>
      <c r="WXG27" s="605"/>
      <c r="WXH27" s="114"/>
      <c r="WXI27" s="74"/>
      <c r="WXU27" s="74"/>
      <c r="WXV27" s="605"/>
      <c r="WXW27" s="605"/>
      <c r="WXX27" s="114"/>
      <c r="WXY27" s="74"/>
      <c r="WYK27" s="74"/>
      <c r="WYL27" s="605"/>
      <c r="WYM27" s="605"/>
      <c r="WYN27" s="114"/>
      <c r="WYO27" s="74"/>
      <c r="WZA27" s="74"/>
      <c r="WZB27" s="605"/>
      <c r="WZC27" s="605"/>
      <c r="WZD27" s="114"/>
      <c r="WZE27" s="74"/>
      <c r="WZQ27" s="74"/>
      <c r="WZR27" s="605"/>
      <c r="WZS27" s="605"/>
      <c r="WZT27" s="114"/>
      <c r="WZU27" s="74"/>
      <c r="XAG27" s="74"/>
      <c r="XAH27" s="605"/>
      <c r="XAI27" s="605"/>
      <c r="XAJ27" s="114"/>
      <c r="XAK27" s="74"/>
      <c r="XAW27" s="74"/>
      <c r="XAX27" s="605"/>
      <c r="XAY27" s="605"/>
      <c r="XAZ27" s="114"/>
      <c r="XBA27" s="74"/>
      <c r="XBM27" s="74"/>
      <c r="XBN27" s="605"/>
      <c r="XBO27" s="605"/>
      <c r="XBP27" s="114"/>
      <c r="XBQ27" s="74"/>
      <c r="XCC27" s="74"/>
      <c r="XCD27" s="605"/>
      <c r="XCE27" s="605"/>
      <c r="XCF27" s="114"/>
      <c r="XCG27" s="74"/>
      <c r="XCS27" s="74"/>
      <c r="XCT27" s="605"/>
      <c r="XCU27" s="605"/>
      <c r="XCV27" s="114"/>
      <c r="XCW27" s="74"/>
      <c r="XDI27" s="74"/>
      <c r="XDJ27" s="605"/>
      <c r="XDK27" s="605"/>
      <c r="XDL27" s="114"/>
      <c r="XDM27" s="74"/>
      <c r="XDY27" s="74"/>
      <c r="XDZ27" s="605"/>
      <c r="XEA27" s="605"/>
      <c r="XEB27" s="114"/>
      <c r="XEC27" s="74"/>
      <c r="XEO27" s="74"/>
      <c r="XEP27" s="605"/>
      <c r="XEQ27" s="605"/>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8" t="s">
        <v>435</v>
      </c>
      <c r="D30" s="72" t="s">
        <v>31</v>
      </c>
      <c r="E30" s="72" t="s">
        <v>436</v>
      </c>
      <c r="F30" s="620" t="s">
        <v>437</v>
      </c>
      <c r="G30" s="620"/>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
      <c r="A31" s="74"/>
      <c r="B31" s="615" t="s">
        <v>474</v>
      </c>
      <c r="C31" s="615"/>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50"/>
      <c r="FG31" s="117"/>
      <c r="FH31" s="74"/>
      <c r="FI31" s="74"/>
      <c r="FU31" s="74"/>
      <c r="FV31" s="550"/>
      <c r="FW31" s="117"/>
      <c r="FX31" s="74"/>
      <c r="FY31" s="74"/>
      <c r="GK31" s="74"/>
      <c r="GL31" s="550"/>
      <c r="GM31" s="117"/>
      <c r="GN31" s="74"/>
      <c r="GO31" s="74"/>
      <c r="HA31" s="74"/>
      <c r="HB31" s="550"/>
      <c r="HC31" s="117"/>
      <c r="HD31" s="74"/>
      <c r="HE31" s="74"/>
      <c r="HQ31" s="74"/>
      <c r="HR31" s="550"/>
      <c r="HS31" s="117"/>
      <c r="HT31" s="74"/>
      <c r="HU31" s="74"/>
      <c r="IG31" s="74"/>
      <c r="IH31" s="550"/>
      <c r="II31" s="117"/>
      <c r="IJ31" s="74"/>
      <c r="IK31" s="74"/>
      <c r="IW31" s="74"/>
      <c r="IX31" s="550"/>
      <c r="IY31" s="117"/>
      <c r="IZ31" s="74"/>
      <c r="JA31" s="74"/>
      <c r="JM31" s="74"/>
      <c r="JN31" s="550"/>
      <c r="JO31" s="117"/>
      <c r="JP31" s="74"/>
      <c r="JQ31" s="74"/>
      <c r="KC31" s="74"/>
      <c r="KD31" s="550"/>
      <c r="KE31" s="117"/>
      <c r="KF31" s="74"/>
      <c r="KG31" s="74"/>
      <c r="KS31" s="74"/>
      <c r="KT31" s="550"/>
      <c r="KU31" s="117"/>
      <c r="KV31" s="74"/>
      <c r="KW31" s="74"/>
      <c r="LI31" s="74"/>
      <c r="LJ31" s="550"/>
      <c r="LK31" s="117"/>
      <c r="LL31" s="74"/>
      <c r="LM31" s="74"/>
      <c r="LY31" s="74"/>
      <c r="LZ31" s="550"/>
      <c r="MA31" s="117"/>
      <c r="MB31" s="74"/>
      <c r="MC31" s="74"/>
      <c r="MO31" s="74"/>
      <c r="MP31" s="550"/>
      <c r="MQ31" s="117"/>
      <c r="MR31" s="74"/>
      <c r="MS31" s="74"/>
      <c r="NE31" s="74"/>
      <c r="NF31" s="550"/>
      <c r="NG31" s="117"/>
      <c r="NH31" s="74"/>
      <c r="NI31" s="74"/>
      <c r="NU31" s="74"/>
      <c r="NV31" s="550"/>
      <c r="NW31" s="117"/>
      <c r="NX31" s="74"/>
      <c r="NY31" s="74"/>
      <c r="OK31" s="74"/>
      <c r="OL31" s="550"/>
      <c r="OM31" s="117"/>
      <c r="ON31" s="74"/>
      <c r="OO31" s="74"/>
      <c r="PA31" s="74"/>
      <c r="PB31" s="550"/>
      <c r="PC31" s="117"/>
      <c r="PD31" s="74"/>
      <c r="PE31" s="74"/>
      <c r="PQ31" s="74"/>
      <c r="PR31" s="550"/>
      <c r="PS31" s="117"/>
      <c r="PT31" s="74"/>
      <c r="PU31" s="74"/>
      <c r="QG31" s="74"/>
      <c r="QH31" s="550"/>
      <c r="QI31" s="117"/>
      <c r="QJ31" s="74"/>
      <c r="QK31" s="74"/>
      <c r="QW31" s="74"/>
      <c r="QX31" s="550"/>
      <c r="QY31" s="117"/>
      <c r="QZ31" s="74"/>
      <c r="RA31" s="74"/>
      <c r="RM31" s="74"/>
      <c r="RN31" s="550"/>
      <c r="RO31" s="117"/>
      <c r="RP31" s="74"/>
      <c r="RQ31" s="74"/>
      <c r="SC31" s="74"/>
      <c r="SD31" s="550"/>
      <c r="SE31" s="117"/>
      <c r="SF31" s="74"/>
      <c r="SG31" s="74"/>
      <c r="SS31" s="74"/>
      <c r="ST31" s="550"/>
      <c r="SU31" s="117"/>
      <c r="SV31" s="74"/>
      <c r="SW31" s="74"/>
      <c r="TI31" s="74"/>
      <c r="TJ31" s="550"/>
      <c r="TK31" s="117"/>
      <c r="TL31" s="74"/>
      <c r="TM31" s="74"/>
      <c r="TY31" s="74"/>
      <c r="TZ31" s="550"/>
      <c r="UA31" s="117"/>
      <c r="UB31" s="74"/>
      <c r="UC31" s="74"/>
      <c r="UO31" s="74"/>
      <c r="UP31" s="550"/>
      <c r="UQ31" s="117"/>
      <c r="UR31" s="74"/>
      <c r="US31" s="74"/>
      <c r="VE31" s="74"/>
      <c r="VF31" s="550"/>
      <c r="VG31" s="117"/>
      <c r="VH31" s="74"/>
      <c r="VI31" s="74"/>
      <c r="VU31" s="74"/>
      <c r="VV31" s="550"/>
      <c r="VW31" s="117"/>
      <c r="VX31" s="74"/>
      <c r="VY31" s="74"/>
      <c r="WK31" s="74"/>
      <c r="WL31" s="550"/>
      <c r="WM31" s="117"/>
      <c r="WN31" s="74"/>
      <c r="WO31" s="74"/>
      <c r="XA31" s="74"/>
      <c r="XB31" s="550"/>
      <c r="XC31" s="117"/>
      <c r="XD31" s="74"/>
      <c r="XE31" s="74"/>
      <c r="XQ31" s="74"/>
      <c r="XR31" s="550"/>
      <c r="XS31" s="117"/>
      <c r="XT31" s="74"/>
      <c r="XU31" s="74"/>
      <c r="YG31" s="74"/>
      <c r="YH31" s="550"/>
      <c r="YI31" s="117"/>
      <c r="YJ31" s="74"/>
      <c r="YK31" s="74"/>
      <c r="YW31" s="74"/>
      <c r="YX31" s="550"/>
      <c r="YY31" s="117"/>
      <c r="YZ31" s="74"/>
      <c r="ZA31" s="74"/>
      <c r="ZM31" s="74"/>
      <c r="ZN31" s="550"/>
      <c r="ZO31" s="117"/>
      <c r="ZP31" s="74"/>
      <c r="ZQ31" s="74"/>
      <c r="AAC31" s="74"/>
      <c r="AAD31" s="550"/>
      <c r="AAE31" s="117"/>
      <c r="AAF31" s="74"/>
      <c r="AAG31" s="74"/>
      <c r="AAS31" s="74"/>
      <c r="AAT31" s="550"/>
      <c r="AAU31" s="117"/>
      <c r="AAV31" s="74"/>
      <c r="AAW31" s="74"/>
      <c r="ABI31" s="74"/>
      <c r="ABJ31" s="550"/>
      <c r="ABK31" s="117"/>
      <c r="ABL31" s="74"/>
      <c r="ABM31" s="74"/>
      <c r="ABY31" s="74"/>
      <c r="ABZ31" s="550"/>
      <c r="ACA31" s="117"/>
      <c r="ACB31" s="74"/>
      <c r="ACC31" s="74"/>
      <c r="ACO31" s="74"/>
      <c r="ACP31" s="550"/>
      <c r="ACQ31" s="117"/>
      <c r="ACR31" s="74"/>
      <c r="ACS31" s="74"/>
      <c r="ADE31" s="74"/>
      <c r="ADF31" s="550"/>
      <c r="ADG31" s="117"/>
      <c r="ADH31" s="74"/>
      <c r="ADI31" s="74"/>
      <c r="ADU31" s="74"/>
      <c r="ADV31" s="550"/>
      <c r="ADW31" s="117"/>
      <c r="ADX31" s="74"/>
      <c r="ADY31" s="74"/>
      <c r="AEK31" s="74"/>
      <c r="AEL31" s="550"/>
      <c r="AEM31" s="117"/>
      <c r="AEN31" s="74"/>
      <c r="AEO31" s="74"/>
      <c r="AFA31" s="74"/>
      <c r="AFB31" s="550"/>
      <c r="AFC31" s="117"/>
      <c r="AFD31" s="74"/>
      <c r="AFE31" s="74"/>
      <c r="AFQ31" s="74"/>
      <c r="AFR31" s="550"/>
      <c r="AFS31" s="117"/>
      <c r="AFT31" s="74"/>
      <c r="AFU31" s="74"/>
      <c r="AGG31" s="74"/>
      <c r="AGH31" s="550"/>
      <c r="AGI31" s="117"/>
      <c r="AGJ31" s="74"/>
      <c r="AGK31" s="74"/>
      <c r="AGW31" s="74"/>
      <c r="AGX31" s="550"/>
      <c r="AGY31" s="117"/>
      <c r="AGZ31" s="74"/>
      <c r="AHA31" s="74"/>
      <c r="AHM31" s="74"/>
      <c r="AHN31" s="550"/>
      <c r="AHO31" s="117"/>
      <c r="AHP31" s="74"/>
      <c r="AHQ31" s="74"/>
      <c r="AIC31" s="74"/>
      <c r="AID31" s="550"/>
      <c r="AIE31" s="117"/>
      <c r="AIF31" s="74"/>
      <c r="AIG31" s="74"/>
      <c r="AIS31" s="74"/>
      <c r="AIT31" s="550"/>
      <c r="AIU31" s="117"/>
      <c r="AIV31" s="74"/>
      <c r="AIW31" s="74"/>
      <c r="AJI31" s="74"/>
      <c r="AJJ31" s="550"/>
      <c r="AJK31" s="117"/>
      <c r="AJL31" s="74"/>
      <c r="AJM31" s="74"/>
      <c r="AJY31" s="74"/>
      <c r="AJZ31" s="550"/>
      <c r="AKA31" s="117"/>
      <c r="AKB31" s="74"/>
      <c r="AKC31" s="74"/>
      <c r="AKO31" s="74"/>
      <c r="AKP31" s="550"/>
      <c r="AKQ31" s="117"/>
      <c r="AKR31" s="74"/>
      <c r="AKS31" s="74"/>
      <c r="ALE31" s="74"/>
      <c r="ALF31" s="550"/>
      <c r="ALG31" s="117"/>
      <c r="ALH31" s="74"/>
      <c r="ALI31" s="74"/>
      <c r="ALU31" s="74"/>
      <c r="ALV31" s="550"/>
      <c r="ALW31" s="117"/>
      <c r="ALX31" s="74"/>
      <c r="ALY31" s="74"/>
      <c r="AMK31" s="74"/>
      <c r="AML31" s="550"/>
      <c r="AMM31" s="117"/>
      <c r="AMN31" s="74"/>
      <c r="AMO31" s="74"/>
      <c r="ANA31" s="74"/>
      <c r="ANB31" s="550"/>
      <c r="ANC31" s="117"/>
      <c r="AND31" s="74"/>
      <c r="ANE31" s="74"/>
      <c r="ANQ31" s="74"/>
      <c r="ANR31" s="550"/>
      <c r="ANS31" s="117"/>
      <c r="ANT31" s="74"/>
      <c r="ANU31" s="74"/>
      <c r="AOG31" s="74"/>
      <c r="AOH31" s="550"/>
      <c r="AOI31" s="117"/>
      <c r="AOJ31" s="74"/>
      <c r="AOK31" s="74"/>
      <c r="AOW31" s="74"/>
      <c r="AOX31" s="550"/>
      <c r="AOY31" s="117"/>
      <c r="AOZ31" s="74"/>
      <c r="APA31" s="74"/>
      <c r="APM31" s="74"/>
      <c r="APN31" s="550"/>
      <c r="APO31" s="117"/>
      <c r="APP31" s="74"/>
      <c r="APQ31" s="74"/>
      <c r="AQC31" s="74"/>
      <c r="AQD31" s="550"/>
      <c r="AQE31" s="117"/>
      <c r="AQF31" s="74"/>
      <c r="AQG31" s="74"/>
      <c r="AQS31" s="74"/>
      <c r="AQT31" s="550"/>
      <c r="AQU31" s="117"/>
      <c r="AQV31" s="74"/>
      <c r="AQW31" s="74"/>
      <c r="ARI31" s="74"/>
      <c r="ARJ31" s="550"/>
      <c r="ARK31" s="117"/>
      <c r="ARL31" s="74"/>
      <c r="ARM31" s="74"/>
      <c r="ARY31" s="74"/>
      <c r="ARZ31" s="550"/>
      <c r="ASA31" s="117"/>
      <c r="ASB31" s="74"/>
      <c r="ASC31" s="74"/>
      <c r="ASO31" s="74"/>
      <c r="ASP31" s="550"/>
      <c r="ASQ31" s="117"/>
      <c r="ASR31" s="74"/>
      <c r="ASS31" s="74"/>
      <c r="ATE31" s="74"/>
      <c r="ATF31" s="550"/>
      <c r="ATG31" s="117"/>
      <c r="ATH31" s="74"/>
      <c r="ATI31" s="74"/>
      <c r="ATU31" s="74"/>
      <c r="ATV31" s="550"/>
      <c r="ATW31" s="117"/>
      <c r="ATX31" s="74"/>
      <c r="ATY31" s="74"/>
      <c r="AUK31" s="74"/>
      <c r="AUL31" s="550"/>
      <c r="AUM31" s="117"/>
      <c r="AUN31" s="74"/>
      <c r="AUO31" s="74"/>
      <c r="AVA31" s="74"/>
      <c r="AVB31" s="550"/>
      <c r="AVC31" s="117"/>
      <c r="AVD31" s="74"/>
      <c r="AVE31" s="74"/>
      <c r="AVQ31" s="74"/>
      <c r="AVR31" s="550"/>
      <c r="AVS31" s="117"/>
      <c r="AVT31" s="74"/>
      <c r="AVU31" s="74"/>
      <c r="AWG31" s="74"/>
      <c r="AWH31" s="550"/>
      <c r="AWI31" s="117"/>
      <c r="AWJ31" s="74"/>
      <c r="AWK31" s="74"/>
      <c r="AWW31" s="74"/>
      <c r="AWX31" s="550"/>
      <c r="AWY31" s="117"/>
      <c r="AWZ31" s="74"/>
      <c r="AXA31" s="74"/>
      <c r="AXM31" s="74"/>
      <c r="AXN31" s="550"/>
      <c r="AXO31" s="117"/>
      <c r="AXP31" s="74"/>
      <c r="AXQ31" s="74"/>
      <c r="AYC31" s="74"/>
      <c r="AYD31" s="550"/>
      <c r="AYE31" s="117"/>
      <c r="AYF31" s="74"/>
      <c r="AYG31" s="74"/>
      <c r="AYS31" s="74"/>
      <c r="AYT31" s="550"/>
      <c r="AYU31" s="117"/>
      <c r="AYV31" s="74"/>
      <c r="AYW31" s="74"/>
      <c r="AZI31" s="74"/>
      <c r="AZJ31" s="550"/>
      <c r="AZK31" s="117"/>
      <c r="AZL31" s="74"/>
      <c r="AZM31" s="74"/>
      <c r="AZY31" s="74"/>
      <c r="AZZ31" s="550"/>
      <c r="BAA31" s="117"/>
      <c r="BAB31" s="74"/>
      <c r="BAC31" s="74"/>
      <c r="BAO31" s="74"/>
      <c r="BAP31" s="550"/>
      <c r="BAQ31" s="117"/>
      <c r="BAR31" s="74"/>
      <c r="BAS31" s="74"/>
      <c r="BBE31" s="74"/>
      <c r="BBF31" s="550"/>
      <c r="BBG31" s="117"/>
      <c r="BBH31" s="74"/>
      <c r="BBI31" s="74"/>
      <c r="BBU31" s="74"/>
      <c r="BBV31" s="550"/>
      <c r="BBW31" s="117"/>
      <c r="BBX31" s="74"/>
      <c r="BBY31" s="74"/>
      <c r="BCK31" s="74"/>
      <c r="BCL31" s="550"/>
      <c r="BCM31" s="117"/>
      <c r="BCN31" s="74"/>
      <c r="BCO31" s="74"/>
      <c r="BDA31" s="74"/>
      <c r="BDB31" s="550"/>
      <c r="BDC31" s="117"/>
      <c r="BDD31" s="74"/>
      <c r="BDE31" s="74"/>
      <c r="BDQ31" s="74"/>
      <c r="BDR31" s="550"/>
      <c r="BDS31" s="117"/>
      <c r="BDT31" s="74"/>
      <c r="BDU31" s="74"/>
      <c r="BEG31" s="74"/>
      <c r="BEH31" s="550"/>
      <c r="BEI31" s="117"/>
      <c r="BEJ31" s="74"/>
      <c r="BEK31" s="74"/>
      <c r="BEW31" s="74"/>
      <c r="BEX31" s="550"/>
      <c r="BEY31" s="117"/>
      <c r="BEZ31" s="74"/>
      <c r="BFA31" s="74"/>
      <c r="BFM31" s="74"/>
      <c r="BFN31" s="550"/>
      <c r="BFO31" s="117"/>
      <c r="BFP31" s="74"/>
      <c r="BFQ31" s="74"/>
      <c r="BGC31" s="74"/>
      <c r="BGD31" s="550"/>
      <c r="BGE31" s="117"/>
      <c r="BGF31" s="74"/>
      <c r="BGG31" s="74"/>
      <c r="BGS31" s="74"/>
      <c r="BGT31" s="550"/>
      <c r="BGU31" s="117"/>
      <c r="BGV31" s="74"/>
      <c r="BGW31" s="74"/>
      <c r="BHI31" s="74"/>
      <c r="BHJ31" s="550"/>
      <c r="BHK31" s="117"/>
      <c r="BHL31" s="74"/>
      <c r="BHM31" s="74"/>
      <c r="BHY31" s="74"/>
      <c r="BHZ31" s="550"/>
      <c r="BIA31" s="117"/>
      <c r="BIB31" s="74"/>
      <c r="BIC31" s="74"/>
      <c r="BIO31" s="74"/>
      <c r="BIP31" s="550"/>
      <c r="BIQ31" s="117"/>
      <c r="BIR31" s="74"/>
      <c r="BIS31" s="74"/>
      <c r="BJE31" s="74"/>
      <c r="BJF31" s="550"/>
      <c r="BJG31" s="117"/>
      <c r="BJH31" s="74"/>
      <c r="BJI31" s="74"/>
      <c r="BJU31" s="74"/>
      <c r="BJV31" s="550"/>
      <c r="BJW31" s="117"/>
      <c r="BJX31" s="74"/>
      <c r="BJY31" s="74"/>
      <c r="BKK31" s="74"/>
      <c r="BKL31" s="550"/>
      <c r="BKM31" s="117"/>
      <c r="BKN31" s="74"/>
      <c r="BKO31" s="74"/>
      <c r="BLA31" s="74"/>
      <c r="BLB31" s="550"/>
      <c r="BLC31" s="117"/>
      <c r="BLD31" s="74"/>
      <c r="BLE31" s="74"/>
      <c r="BLQ31" s="74"/>
      <c r="BLR31" s="550"/>
      <c r="BLS31" s="117"/>
      <c r="BLT31" s="74"/>
      <c r="BLU31" s="74"/>
      <c r="BMG31" s="74"/>
      <c r="BMH31" s="550"/>
      <c r="BMI31" s="117"/>
      <c r="BMJ31" s="74"/>
      <c r="BMK31" s="74"/>
      <c r="BMW31" s="74"/>
      <c r="BMX31" s="550"/>
      <c r="BMY31" s="117"/>
      <c r="BMZ31" s="74"/>
      <c r="BNA31" s="74"/>
      <c r="BNM31" s="74"/>
      <c r="BNN31" s="550"/>
      <c r="BNO31" s="117"/>
      <c r="BNP31" s="74"/>
      <c r="BNQ31" s="74"/>
      <c r="BOC31" s="74"/>
      <c r="BOD31" s="550"/>
      <c r="BOE31" s="117"/>
      <c r="BOF31" s="74"/>
      <c r="BOG31" s="74"/>
      <c r="BOS31" s="74"/>
      <c r="BOT31" s="550"/>
      <c r="BOU31" s="117"/>
      <c r="BOV31" s="74"/>
      <c r="BOW31" s="74"/>
      <c r="BPI31" s="74"/>
      <c r="BPJ31" s="550"/>
      <c r="BPK31" s="117"/>
      <c r="BPL31" s="74"/>
      <c r="BPM31" s="74"/>
      <c r="BPY31" s="74"/>
      <c r="BPZ31" s="550"/>
      <c r="BQA31" s="117"/>
      <c r="BQB31" s="74"/>
      <c r="BQC31" s="74"/>
      <c r="BQO31" s="74"/>
      <c r="BQP31" s="550"/>
      <c r="BQQ31" s="117"/>
      <c r="BQR31" s="74"/>
      <c r="BQS31" s="74"/>
      <c r="BRE31" s="74"/>
      <c r="BRF31" s="550"/>
      <c r="BRG31" s="117"/>
      <c r="BRH31" s="74"/>
      <c r="BRI31" s="74"/>
      <c r="BRU31" s="74"/>
      <c r="BRV31" s="550"/>
      <c r="BRW31" s="117"/>
      <c r="BRX31" s="74"/>
      <c r="BRY31" s="74"/>
      <c r="BSK31" s="74"/>
      <c r="BSL31" s="550"/>
      <c r="BSM31" s="117"/>
      <c r="BSN31" s="74"/>
      <c r="BSO31" s="74"/>
      <c r="BTA31" s="74"/>
      <c r="BTB31" s="550"/>
      <c r="BTC31" s="117"/>
      <c r="BTD31" s="74"/>
      <c r="BTE31" s="74"/>
      <c r="BTQ31" s="74"/>
      <c r="BTR31" s="550"/>
      <c r="BTS31" s="117"/>
      <c r="BTT31" s="74"/>
      <c r="BTU31" s="74"/>
      <c r="BUG31" s="74"/>
      <c r="BUH31" s="550"/>
      <c r="BUI31" s="117"/>
      <c r="BUJ31" s="74"/>
      <c r="BUK31" s="74"/>
      <c r="BUW31" s="74"/>
      <c r="BUX31" s="550"/>
      <c r="BUY31" s="117"/>
      <c r="BUZ31" s="74"/>
      <c r="BVA31" s="74"/>
      <c r="BVM31" s="74"/>
      <c r="BVN31" s="550"/>
      <c r="BVO31" s="117"/>
      <c r="BVP31" s="74"/>
      <c r="BVQ31" s="74"/>
      <c r="BWC31" s="74"/>
      <c r="BWD31" s="550"/>
      <c r="BWE31" s="117"/>
      <c r="BWF31" s="74"/>
      <c r="BWG31" s="74"/>
      <c r="BWS31" s="74"/>
      <c r="BWT31" s="550"/>
      <c r="BWU31" s="117"/>
      <c r="BWV31" s="74"/>
      <c r="BWW31" s="74"/>
      <c r="BXI31" s="74"/>
      <c r="BXJ31" s="550"/>
      <c r="BXK31" s="117"/>
      <c r="BXL31" s="74"/>
      <c r="BXM31" s="74"/>
      <c r="BXY31" s="74"/>
      <c r="BXZ31" s="550"/>
      <c r="BYA31" s="117"/>
      <c r="BYB31" s="74"/>
      <c r="BYC31" s="74"/>
      <c r="BYO31" s="74"/>
      <c r="BYP31" s="550"/>
      <c r="BYQ31" s="117"/>
      <c r="BYR31" s="74"/>
      <c r="BYS31" s="74"/>
      <c r="BZE31" s="74"/>
      <c r="BZF31" s="550"/>
      <c r="BZG31" s="117"/>
      <c r="BZH31" s="74"/>
      <c r="BZI31" s="74"/>
      <c r="BZU31" s="74"/>
      <c r="BZV31" s="550"/>
      <c r="BZW31" s="117"/>
      <c r="BZX31" s="74"/>
      <c r="BZY31" s="74"/>
      <c r="CAK31" s="74"/>
      <c r="CAL31" s="550"/>
      <c r="CAM31" s="117"/>
      <c r="CAN31" s="74"/>
      <c r="CAO31" s="74"/>
      <c r="CBA31" s="74"/>
      <c r="CBB31" s="550"/>
      <c r="CBC31" s="117"/>
      <c r="CBD31" s="74"/>
      <c r="CBE31" s="74"/>
      <c r="CBQ31" s="74"/>
      <c r="CBR31" s="550"/>
      <c r="CBS31" s="117"/>
      <c r="CBT31" s="74"/>
      <c r="CBU31" s="74"/>
      <c r="CCG31" s="74"/>
      <c r="CCH31" s="550"/>
      <c r="CCI31" s="117"/>
      <c r="CCJ31" s="74"/>
      <c r="CCK31" s="74"/>
      <c r="CCW31" s="74"/>
      <c r="CCX31" s="550"/>
      <c r="CCY31" s="117"/>
      <c r="CCZ31" s="74"/>
      <c r="CDA31" s="74"/>
      <c r="CDM31" s="74"/>
      <c r="CDN31" s="550"/>
      <c r="CDO31" s="117"/>
      <c r="CDP31" s="74"/>
      <c r="CDQ31" s="74"/>
      <c r="CEC31" s="74"/>
      <c r="CED31" s="550"/>
      <c r="CEE31" s="117"/>
      <c r="CEF31" s="74"/>
      <c r="CEG31" s="74"/>
      <c r="CES31" s="74"/>
      <c r="CET31" s="550"/>
      <c r="CEU31" s="117"/>
      <c r="CEV31" s="74"/>
      <c r="CEW31" s="74"/>
      <c r="CFI31" s="74"/>
      <c r="CFJ31" s="550"/>
      <c r="CFK31" s="117"/>
      <c r="CFL31" s="74"/>
      <c r="CFM31" s="74"/>
      <c r="CFY31" s="74"/>
      <c r="CFZ31" s="550"/>
      <c r="CGA31" s="117"/>
      <c r="CGB31" s="74"/>
      <c r="CGC31" s="74"/>
      <c r="CGO31" s="74"/>
      <c r="CGP31" s="550"/>
      <c r="CGQ31" s="117"/>
      <c r="CGR31" s="74"/>
      <c r="CGS31" s="74"/>
      <c r="CHE31" s="74"/>
      <c r="CHF31" s="550"/>
      <c r="CHG31" s="117"/>
      <c r="CHH31" s="74"/>
      <c r="CHI31" s="74"/>
      <c r="CHU31" s="74"/>
      <c r="CHV31" s="550"/>
      <c r="CHW31" s="117"/>
      <c r="CHX31" s="74"/>
      <c r="CHY31" s="74"/>
      <c r="CIK31" s="74"/>
      <c r="CIL31" s="550"/>
      <c r="CIM31" s="117"/>
      <c r="CIN31" s="74"/>
      <c r="CIO31" s="74"/>
      <c r="CJA31" s="74"/>
      <c r="CJB31" s="550"/>
      <c r="CJC31" s="117"/>
      <c r="CJD31" s="74"/>
      <c r="CJE31" s="74"/>
      <c r="CJQ31" s="74"/>
      <c r="CJR31" s="550"/>
      <c r="CJS31" s="117"/>
      <c r="CJT31" s="74"/>
      <c r="CJU31" s="74"/>
      <c r="CKG31" s="74"/>
      <c r="CKH31" s="550"/>
      <c r="CKI31" s="117"/>
      <c r="CKJ31" s="74"/>
      <c r="CKK31" s="74"/>
      <c r="CKW31" s="74"/>
      <c r="CKX31" s="550"/>
      <c r="CKY31" s="117"/>
      <c r="CKZ31" s="74"/>
      <c r="CLA31" s="74"/>
      <c r="CLM31" s="74"/>
      <c r="CLN31" s="550"/>
      <c r="CLO31" s="117"/>
      <c r="CLP31" s="74"/>
      <c r="CLQ31" s="74"/>
      <c r="CMC31" s="74"/>
      <c r="CMD31" s="550"/>
      <c r="CME31" s="117"/>
      <c r="CMF31" s="74"/>
      <c r="CMG31" s="74"/>
      <c r="CMS31" s="74"/>
      <c r="CMT31" s="550"/>
      <c r="CMU31" s="117"/>
      <c r="CMV31" s="74"/>
      <c r="CMW31" s="74"/>
      <c r="CNI31" s="74"/>
      <c r="CNJ31" s="550"/>
      <c r="CNK31" s="117"/>
      <c r="CNL31" s="74"/>
      <c r="CNM31" s="74"/>
      <c r="CNY31" s="74"/>
      <c r="CNZ31" s="550"/>
      <c r="COA31" s="117"/>
      <c r="COB31" s="74"/>
      <c r="COC31" s="74"/>
      <c r="COO31" s="74"/>
      <c r="COP31" s="550"/>
      <c r="COQ31" s="117"/>
      <c r="COR31" s="74"/>
      <c r="COS31" s="74"/>
      <c r="CPE31" s="74"/>
      <c r="CPF31" s="550"/>
      <c r="CPG31" s="117"/>
      <c r="CPH31" s="74"/>
      <c r="CPI31" s="74"/>
      <c r="CPU31" s="74"/>
      <c r="CPV31" s="550"/>
      <c r="CPW31" s="117"/>
      <c r="CPX31" s="74"/>
      <c r="CPY31" s="74"/>
      <c r="CQK31" s="74"/>
      <c r="CQL31" s="550"/>
      <c r="CQM31" s="117"/>
      <c r="CQN31" s="74"/>
      <c r="CQO31" s="74"/>
      <c r="CRA31" s="74"/>
      <c r="CRB31" s="550"/>
      <c r="CRC31" s="117"/>
      <c r="CRD31" s="74"/>
      <c r="CRE31" s="74"/>
      <c r="CRQ31" s="74"/>
      <c r="CRR31" s="550"/>
      <c r="CRS31" s="117"/>
      <c r="CRT31" s="74"/>
      <c r="CRU31" s="74"/>
      <c r="CSG31" s="74"/>
      <c r="CSH31" s="550"/>
      <c r="CSI31" s="117"/>
      <c r="CSJ31" s="74"/>
      <c r="CSK31" s="74"/>
      <c r="CSW31" s="74"/>
      <c r="CSX31" s="550"/>
      <c r="CSY31" s="117"/>
      <c r="CSZ31" s="74"/>
      <c r="CTA31" s="74"/>
      <c r="CTM31" s="74"/>
      <c r="CTN31" s="550"/>
      <c r="CTO31" s="117"/>
      <c r="CTP31" s="74"/>
      <c r="CTQ31" s="74"/>
      <c r="CUC31" s="74"/>
      <c r="CUD31" s="550"/>
      <c r="CUE31" s="117"/>
      <c r="CUF31" s="74"/>
      <c r="CUG31" s="74"/>
      <c r="CUS31" s="74"/>
      <c r="CUT31" s="550"/>
      <c r="CUU31" s="117"/>
      <c r="CUV31" s="74"/>
      <c r="CUW31" s="74"/>
      <c r="CVI31" s="74"/>
      <c r="CVJ31" s="550"/>
      <c r="CVK31" s="117"/>
      <c r="CVL31" s="74"/>
      <c r="CVM31" s="74"/>
      <c r="CVY31" s="74"/>
      <c r="CVZ31" s="550"/>
      <c r="CWA31" s="117"/>
      <c r="CWB31" s="74"/>
      <c r="CWC31" s="74"/>
      <c r="CWO31" s="74"/>
      <c r="CWP31" s="550"/>
      <c r="CWQ31" s="117"/>
      <c r="CWR31" s="74"/>
      <c r="CWS31" s="74"/>
      <c r="CXE31" s="74"/>
      <c r="CXF31" s="550"/>
      <c r="CXG31" s="117"/>
      <c r="CXH31" s="74"/>
      <c r="CXI31" s="74"/>
      <c r="CXU31" s="74"/>
      <c r="CXV31" s="550"/>
      <c r="CXW31" s="117"/>
      <c r="CXX31" s="74"/>
      <c r="CXY31" s="74"/>
      <c r="CYK31" s="74"/>
      <c r="CYL31" s="550"/>
      <c r="CYM31" s="117"/>
      <c r="CYN31" s="74"/>
      <c r="CYO31" s="74"/>
      <c r="CZA31" s="74"/>
      <c r="CZB31" s="550"/>
      <c r="CZC31" s="117"/>
      <c r="CZD31" s="74"/>
      <c r="CZE31" s="74"/>
      <c r="CZQ31" s="74"/>
      <c r="CZR31" s="550"/>
      <c r="CZS31" s="117"/>
      <c r="CZT31" s="74"/>
      <c r="CZU31" s="74"/>
      <c r="DAG31" s="74"/>
      <c r="DAH31" s="550"/>
      <c r="DAI31" s="117"/>
      <c r="DAJ31" s="74"/>
      <c r="DAK31" s="74"/>
      <c r="DAW31" s="74"/>
      <c r="DAX31" s="550"/>
      <c r="DAY31" s="117"/>
      <c r="DAZ31" s="74"/>
      <c r="DBA31" s="74"/>
      <c r="DBM31" s="74"/>
      <c r="DBN31" s="550"/>
      <c r="DBO31" s="117"/>
      <c r="DBP31" s="74"/>
      <c r="DBQ31" s="74"/>
      <c r="DCC31" s="74"/>
      <c r="DCD31" s="550"/>
      <c r="DCE31" s="117"/>
      <c r="DCF31" s="74"/>
      <c r="DCG31" s="74"/>
      <c r="DCS31" s="74"/>
      <c r="DCT31" s="550"/>
      <c r="DCU31" s="117"/>
      <c r="DCV31" s="74"/>
      <c r="DCW31" s="74"/>
      <c r="DDI31" s="74"/>
      <c r="DDJ31" s="550"/>
      <c r="DDK31" s="117"/>
      <c r="DDL31" s="74"/>
      <c r="DDM31" s="74"/>
      <c r="DDY31" s="74"/>
      <c r="DDZ31" s="550"/>
      <c r="DEA31" s="117"/>
      <c r="DEB31" s="74"/>
      <c r="DEC31" s="74"/>
      <c r="DEO31" s="74"/>
      <c r="DEP31" s="550"/>
      <c r="DEQ31" s="117"/>
      <c r="DER31" s="74"/>
      <c r="DES31" s="74"/>
      <c r="DFE31" s="74"/>
      <c r="DFF31" s="550"/>
      <c r="DFG31" s="117"/>
      <c r="DFH31" s="74"/>
      <c r="DFI31" s="74"/>
      <c r="DFU31" s="74"/>
      <c r="DFV31" s="550"/>
      <c r="DFW31" s="117"/>
      <c r="DFX31" s="74"/>
      <c r="DFY31" s="74"/>
      <c r="DGK31" s="74"/>
      <c r="DGL31" s="550"/>
      <c r="DGM31" s="117"/>
      <c r="DGN31" s="74"/>
      <c r="DGO31" s="74"/>
      <c r="DHA31" s="74"/>
      <c r="DHB31" s="550"/>
      <c r="DHC31" s="117"/>
      <c r="DHD31" s="74"/>
      <c r="DHE31" s="74"/>
      <c r="DHQ31" s="74"/>
      <c r="DHR31" s="550"/>
      <c r="DHS31" s="117"/>
      <c r="DHT31" s="74"/>
      <c r="DHU31" s="74"/>
      <c r="DIG31" s="74"/>
      <c r="DIH31" s="550"/>
      <c r="DII31" s="117"/>
      <c r="DIJ31" s="74"/>
      <c r="DIK31" s="74"/>
      <c r="DIW31" s="74"/>
      <c r="DIX31" s="550"/>
      <c r="DIY31" s="117"/>
      <c r="DIZ31" s="74"/>
      <c r="DJA31" s="74"/>
      <c r="DJM31" s="74"/>
      <c r="DJN31" s="550"/>
      <c r="DJO31" s="117"/>
      <c r="DJP31" s="74"/>
      <c r="DJQ31" s="74"/>
      <c r="DKC31" s="74"/>
      <c r="DKD31" s="550"/>
      <c r="DKE31" s="117"/>
      <c r="DKF31" s="74"/>
      <c r="DKG31" s="74"/>
      <c r="DKS31" s="74"/>
      <c r="DKT31" s="550"/>
      <c r="DKU31" s="117"/>
      <c r="DKV31" s="74"/>
      <c r="DKW31" s="74"/>
      <c r="DLI31" s="74"/>
      <c r="DLJ31" s="550"/>
      <c r="DLK31" s="117"/>
      <c r="DLL31" s="74"/>
      <c r="DLM31" s="74"/>
      <c r="DLY31" s="74"/>
      <c r="DLZ31" s="550"/>
      <c r="DMA31" s="117"/>
      <c r="DMB31" s="74"/>
      <c r="DMC31" s="74"/>
      <c r="DMO31" s="74"/>
      <c r="DMP31" s="550"/>
      <c r="DMQ31" s="117"/>
      <c r="DMR31" s="74"/>
      <c r="DMS31" s="74"/>
      <c r="DNE31" s="74"/>
      <c r="DNF31" s="550"/>
      <c r="DNG31" s="117"/>
      <c r="DNH31" s="74"/>
      <c r="DNI31" s="74"/>
      <c r="DNU31" s="74"/>
      <c r="DNV31" s="550"/>
      <c r="DNW31" s="117"/>
      <c r="DNX31" s="74"/>
      <c r="DNY31" s="74"/>
      <c r="DOK31" s="74"/>
      <c r="DOL31" s="550"/>
      <c r="DOM31" s="117"/>
      <c r="DON31" s="74"/>
      <c r="DOO31" s="74"/>
      <c r="DPA31" s="74"/>
      <c r="DPB31" s="550"/>
      <c r="DPC31" s="117"/>
      <c r="DPD31" s="74"/>
      <c r="DPE31" s="74"/>
      <c r="DPQ31" s="74"/>
      <c r="DPR31" s="550"/>
      <c r="DPS31" s="117"/>
      <c r="DPT31" s="74"/>
      <c r="DPU31" s="74"/>
      <c r="DQG31" s="74"/>
      <c r="DQH31" s="550"/>
      <c r="DQI31" s="117"/>
      <c r="DQJ31" s="74"/>
      <c r="DQK31" s="74"/>
      <c r="DQW31" s="74"/>
      <c r="DQX31" s="550"/>
      <c r="DQY31" s="117"/>
      <c r="DQZ31" s="74"/>
      <c r="DRA31" s="74"/>
      <c r="DRM31" s="74"/>
      <c r="DRN31" s="550"/>
      <c r="DRO31" s="117"/>
      <c r="DRP31" s="74"/>
      <c r="DRQ31" s="74"/>
      <c r="DSC31" s="74"/>
      <c r="DSD31" s="550"/>
      <c r="DSE31" s="117"/>
      <c r="DSF31" s="74"/>
      <c r="DSG31" s="74"/>
      <c r="DSS31" s="74"/>
      <c r="DST31" s="550"/>
      <c r="DSU31" s="117"/>
      <c r="DSV31" s="74"/>
      <c r="DSW31" s="74"/>
      <c r="DTI31" s="74"/>
      <c r="DTJ31" s="550"/>
      <c r="DTK31" s="117"/>
      <c r="DTL31" s="74"/>
      <c r="DTM31" s="74"/>
      <c r="DTY31" s="74"/>
      <c r="DTZ31" s="550"/>
      <c r="DUA31" s="117"/>
      <c r="DUB31" s="74"/>
      <c r="DUC31" s="74"/>
      <c r="DUO31" s="74"/>
      <c r="DUP31" s="550"/>
      <c r="DUQ31" s="117"/>
      <c r="DUR31" s="74"/>
      <c r="DUS31" s="74"/>
      <c r="DVE31" s="74"/>
      <c r="DVF31" s="550"/>
      <c r="DVG31" s="117"/>
      <c r="DVH31" s="74"/>
      <c r="DVI31" s="74"/>
      <c r="DVU31" s="74"/>
      <c r="DVV31" s="550"/>
      <c r="DVW31" s="117"/>
      <c r="DVX31" s="74"/>
      <c r="DVY31" s="74"/>
      <c r="DWK31" s="74"/>
      <c r="DWL31" s="550"/>
      <c r="DWM31" s="117"/>
      <c r="DWN31" s="74"/>
      <c r="DWO31" s="74"/>
      <c r="DXA31" s="74"/>
      <c r="DXB31" s="550"/>
      <c r="DXC31" s="117"/>
      <c r="DXD31" s="74"/>
      <c r="DXE31" s="74"/>
      <c r="DXQ31" s="74"/>
      <c r="DXR31" s="550"/>
      <c r="DXS31" s="117"/>
      <c r="DXT31" s="74"/>
      <c r="DXU31" s="74"/>
      <c r="DYG31" s="74"/>
      <c r="DYH31" s="550"/>
      <c r="DYI31" s="117"/>
      <c r="DYJ31" s="74"/>
      <c r="DYK31" s="74"/>
      <c r="DYW31" s="74"/>
      <c r="DYX31" s="550"/>
      <c r="DYY31" s="117"/>
      <c r="DYZ31" s="74"/>
      <c r="DZA31" s="74"/>
      <c r="DZM31" s="74"/>
      <c r="DZN31" s="550"/>
      <c r="DZO31" s="117"/>
      <c r="DZP31" s="74"/>
      <c r="DZQ31" s="74"/>
      <c r="EAC31" s="74"/>
      <c r="EAD31" s="550"/>
      <c r="EAE31" s="117"/>
      <c r="EAF31" s="74"/>
      <c r="EAG31" s="74"/>
      <c r="EAS31" s="74"/>
      <c r="EAT31" s="550"/>
      <c r="EAU31" s="117"/>
      <c r="EAV31" s="74"/>
      <c r="EAW31" s="74"/>
      <c r="EBI31" s="74"/>
      <c r="EBJ31" s="550"/>
      <c r="EBK31" s="117"/>
      <c r="EBL31" s="74"/>
      <c r="EBM31" s="74"/>
      <c r="EBY31" s="74"/>
      <c r="EBZ31" s="550"/>
      <c r="ECA31" s="117"/>
      <c r="ECB31" s="74"/>
      <c r="ECC31" s="74"/>
      <c r="ECO31" s="74"/>
      <c r="ECP31" s="550"/>
      <c r="ECQ31" s="117"/>
      <c r="ECR31" s="74"/>
      <c r="ECS31" s="74"/>
      <c r="EDE31" s="74"/>
      <c r="EDF31" s="550"/>
      <c r="EDG31" s="117"/>
      <c r="EDH31" s="74"/>
      <c r="EDI31" s="74"/>
      <c r="EDU31" s="74"/>
      <c r="EDV31" s="550"/>
      <c r="EDW31" s="117"/>
      <c r="EDX31" s="74"/>
      <c r="EDY31" s="74"/>
      <c r="EEK31" s="74"/>
      <c r="EEL31" s="550"/>
      <c r="EEM31" s="117"/>
      <c r="EEN31" s="74"/>
      <c r="EEO31" s="74"/>
      <c r="EFA31" s="74"/>
      <c r="EFB31" s="550"/>
      <c r="EFC31" s="117"/>
      <c r="EFD31" s="74"/>
      <c r="EFE31" s="74"/>
      <c r="EFQ31" s="74"/>
      <c r="EFR31" s="550"/>
      <c r="EFS31" s="117"/>
      <c r="EFT31" s="74"/>
      <c r="EFU31" s="74"/>
      <c r="EGG31" s="74"/>
      <c r="EGH31" s="550"/>
      <c r="EGI31" s="117"/>
      <c r="EGJ31" s="74"/>
      <c r="EGK31" s="74"/>
      <c r="EGW31" s="74"/>
      <c r="EGX31" s="550"/>
      <c r="EGY31" s="117"/>
      <c r="EGZ31" s="74"/>
      <c r="EHA31" s="74"/>
      <c r="EHM31" s="74"/>
      <c r="EHN31" s="550"/>
      <c r="EHO31" s="117"/>
      <c r="EHP31" s="74"/>
      <c r="EHQ31" s="74"/>
      <c r="EIC31" s="74"/>
      <c r="EID31" s="550"/>
      <c r="EIE31" s="117"/>
      <c r="EIF31" s="74"/>
      <c r="EIG31" s="74"/>
      <c r="EIS31" s="74"/>
      <c r="EIT31" s="550"/>
      <c r="EIU31" s="117"/>
      <c r="EIV31" s="74"/>
      <c r="EIW31" s="74"/>
      <c r="EJI31" s="74"/>
      <c r="EJJ31" s="550"/>
      <c r="EJK31" s="117"/>
      <c r="EJL31" s="74"/>
      <c r="EJM31" s="74"/>
      <c r="EJY31" s="74"/>
      <c r="EJZ31" s="550"/>
      <c r="EKA31" s="117"/>
      <c r="EKB31" s="74"/>
      <c r="EKC31" s="74"/>
      <c r="EKO31" s="74"/>
      <c r="EKP31" s="550"/>
      <c r="EKQ31" s="117"/>
      <c r="EKR31" s="74"/>
      <c r="EKS31" s="74"/>
      <c r="ELE31" s="74"/>
      <c r="ELF31" s="550"/>
      <c r="ELG31" s="117"/>
      <c r="ELH31" s="74"/>
      <c r="ELI31" s="74"/>
      <c r="ELU31" s="74"/>
      <c r="ELV31" s="550"/>
      <c r="ELW31" s="117"/>
      <c r="ELX31" s="74"/>
      <c r="ELY31" s="74"/>
      <c r="EMK31" s="74"/>
      <c r="EML31" s="550"/>
      <c r="EMM31" s="117"/>
      <c r="EMN31" s="74"/>
      <c r="EMO31" s="74"/>
      <c r="ENA31" s="74"/>
      <c r="ENB31" s="550"/>
      <c r="ENC31" s="117"/>
      <c r="END31" s="74"/>
      <c r="ENE31" s="74"/>
      <c r="ENQ31" s="74"/>
      <c r="ENR31" s="550"/>
      <c r="ENS31" s="117"/>
      <c r="ENT31" s="74"/>
      <c r="ENU31" s="74"/>
      <c r="EOG31" s="74"/>
      <c r="EOH31" s="550"/>
      <c r="EOI31" s="117"/>
      <c r="EOJ31" s="74"/>
      <c r="EOK31" s="74"/>
      <c r="EOW31" s="74"/>
      <c r="EOX31" s="550"/>
      <c r="EOY31" s="117"/>
      <c r="EOZ31" s="74"/>
      <c r="EPA31" s="74"/>
      <c r="EPM31" s="74"/>
      <c r="EPN31" s="550"/>
      <c r="EPO31" s="117"/>
      <c r="EPP31" s="74"/>
      <c r="EPQ31" s="74"/>
      <c r="EQC31" s="74"/>
      <c r="EQD31" s="550"/>
      <c r="EQE31" s="117"/>
      <c r="EQF31" s="74"/>
      <c r="EQG31" s="74"/>
      <c r="EQS31" s="74"/>
      <c r="EQT31" s="550"/>
      <c r="EQU31" s="117"/>
      <c r="EQV31" s="74"/>
      <c r="EQW31" s="74"/>
      <c r="ERI31" s="74"/>
      <c r="ERJ31" s="550"/>
      <c r="ERK31" s="117"/>
      <c r="ERL31" s="74"/>
      <c r="ERM31" s="74"/>
      <c r="ERY31" s="74"/>
      <c r="ERZ31" s="550"/>
      <c r="ESA31" s="117"/>
      <c r="ESB31" s="74"/>
      <c r="ESC31" s="74"/>
      <c r="ESO31" s="74"/>
      <c r="ESP31" s="550"/>
      <c r="ESQ31" s="117"/>
      <c r="ESR31" s="74"/>
      <c r="ESS31" s="74"/>
      <c r="ETE31" s="74"/>
      <c r="ETF31" s="550"/>
      <c r="ETG31" s="117"/>
      <c r="ETH31" s="74"/>
      <c r="ETI31" s="74"/>
      <c r="ETU31" s="74"/>
      <c r="ETV31" s="550"/>
      <c r="ETW31" s="117"/>
      <c r="ETX31" s="74"/>
      <c r="ETY31" s="74"/>
      <c r="EUK31" s="74"/>
      <c r="EUL31" s="550"/>
      <c r="EUM31" s="117"/>
      <c r="EUN31" s="74"/>
      <c r="EUO31" s="74"/>
      <c r="EVA31" s="74"/>
      <c r="EVB31" s="550"/>
      <c r="EVC31" s="117"/>
      <c r="EVD31" s="74"/>
      <c r="EVE31" s="74"/>
      <c r="EVQ31" s="74"/>
      <c r="EVR31" s="550"/>
      <c r="EVS31" s="117"/>
      <c r="EVT31" s="74"/>
      <c r="EVU31" s="74"/>
      <c r="EWG31" s="74"/>
      <c r="EWH31" s="550"/>
      <c r="EWI31" s="117"/>
      <c r="EWJ31" s="74"/>
      <c r="EWK31" s="74"/>
      <c r="EWW31" s="74"/>
      <c r="EWX31" s="550"/>
      <c r="EWY31" s="117"/>
      <c r="EWZ31" s="74"/>
      <c r="EXA31" s="74"/>
      <c r="EXM31" s="74"/>
      <c r="EXN31" s="550"/>
      <c r="EXO31" s="117"/>
      <c r="EXP31" s="74"/>
      <c r="EXQ31" s="74"/>
      <c r="EYC31" s="74"/>
      <c r="EYD31" s="550"/>
      <c r="EYE31" s="117"/>
      <c r="EYF31" s="74"/>
      <c r="EYG31" s="74"/>
      <c r="EYS31" s="74"/>
      <c r="EYT31" s="550"/>
      <c r="EYU31" s="117"/>
      <c r="EYV31" s="74"/>
      <c r="EYW31" s="74"/>
      <c r="EZI31" s="74"/>
      <c r="EZJ31" s="550"/>
      <c r="EZK31" s="117"/>
      <c r="EZL31" s="74"/>
      <c r="EZM31" s="74"/>
      <c r="EZY31" s="74"/>
      <c r="EZZ31" s="550"/>
      <c r="FAA31" s="117"/>
      <c r="FAB31" s="74"/>
      <c r="FAC31" s="74"/>
      <c r="FAO31" s="74"/>
      <c r="FAP31" s="550"/>
      <c r="FAQ31" s="117"/>
      <c r="FAR31" s="74"/>
      <c r="FAS31" s="74"/>
      <c r="FBE31" s="74"/>
      <c r="FBF31" s="550"/>
      <c r="FBG31" s="117"/>
      <c r="FBH31" s="74"/>
      <c r="FBI31" s="74"/>
      <c r="FBU31" s="74"/>
      <c r="FBV31" s="550"/>
      <c r="FBW31" s="117"/>
      <c r="FBX31" s="74"/>
      <c r="FBY31" s="74"/>
      <c r="FCK31" s="74"/>
      <c r="FCL31" s="550"/>
      <c r="FCM31" s="117"/>
      <c r="FCN31" s="74"/>
      <c r="FCO31" s="74"/>
      <c r="FDA31" s="74"/>
      <c r="FDB31" s="550"/>
      <c r="FDC31" s="117"/>
      <c r="FDD31" s="74"/>
      <c r="FDE31" s="74"/>
      <c r="FDQ31" s="74"/>
      <c r="FDR31" s="550"/>
      <c r="FDS31" s="117"/>
      <c r="FDT31" s="74"/>
      <c r="FDU31" s="74"/>
      <c r="FEG31" s="74"/>
      <c r="FEH31" s="550"/>
      <c r="FEI31" s="117"/>
      <c r="FEJ31" s="74"/>
      <c r="FEK31" s="74"/>
      <c r="FEW31" s="74"/>
      <c r="FEX31" s="550"/>
      <c r="FEY31" s="117"/>
      <c r="FEZ31" s="74"/>
      <c r="FFA31" s="74"/>
      <c r="FFM31" s="74"/>
      <c r="FFN31" s="550"/>
      <c r="FFO31" s="117"/>
      <c r="FFP31" s="74"/>
      <c r="FFQ31" s="74"/>
      <c r="FGC31" s="74"/>
      <c r="FGD31" s="550"/>
      <c r="FGE31" s="117"/>
      <c r="FGF31" s="74"/>
      <c r="FGG31" s="74"/>
      <c r="FGS31" s="74"/>
      <c r="FGT31" s="550"/>
      <c r="FGU31" s="117"/>
      <c r="FGV31" s="74"/>
      <c r="FGW31" s="74"/>
      <c r="FHI31" s="74"/>
      <c r="FHJ31" s="550"/>
      <c r="FHK31" s="117"/>
      <c r="FHL31" s="74"/>
      <c r="FHM31" s="74"/>
      <c r="FHY31" s="74"/>
      <c r="FHZ31" s="550"/>
      <c r="FIA31" s="117"/>
      <c r="FIB31" s="74"/>
      <c r="FIC31" s="74"/>
      <c r="FIO31" s="74"/>
      <c r="FIP31" s="550"/>
      <c r="FIQ31" s="117"/>
      <c r="FIR31" s="74"/>
      <c r="FIS31" s="74"/>
      <c r="FJE31" s="74"/>
      <c r="FJF31" s="550"/>
      <c r="FJG31" s="117"/>
      <c r="FJH31" s="74"/>
      <c r="FJI31" s="74"/>
      <c r="FJU31" s="74"/>
      <c r="FJV31" s="550"/>
      <c r="FJW31" s="117"/>
      <c r="FJX31" s="74"/>
      <c r="FJY31" s="74"/>
      <c r="FKK31" s="74"/>
      <c r="FKL31" s="550"/>
      <c r="FKM31" s="117"/>
      <c r="FKN31" s="74"/>
      <c r="FKO31" s="74"/>
      <c r="FLA31" s="74"/>
      <c r="FLB31" s="550"/>
      <c r="FLC31" s="117"/>
      <c r="FLD31" s="74"/>
      <c r="FLE31" s="74"/>
      <c r="FLQ31" s="74"/>
      <c r="FLR31" s="550"/>
      <c r="FLS31" s="117"/>
      <c r="FLT31" s="74"/>
      <c r="FLU31" s="74"/>
      <c r="FMG31" s="74"/>
      <c r="FMH31" s="550"/>
      <c r="FMI31" s="117"/>
      <c r="FMJ31" s="74"/>
      <c r="FMK31" s="74"/>
      <c r="FMW31" s="74"/>
      <c r="FMX31" s="550"/>
      <c r="FMY31" s="117"/>
      <c r="FMZ31" s="74"/>
      <c r="FNA31" s="74"/>
      <c r="FNM31" s="74"/>
      <c r="FNN31" s="550"/>
      <c r="FNO31" s="117"/>
      <c r="FNP31" s="74"/>
      <c r="FNQ31" s="74"/>
      <c r="FOC31" s="74"/>
      <c r="FOD31" s="550"/>
      <c r="FOE31" s="117"/>
      <c r="FOF31" s="74"/>
      <c r="FOG31" s="74"/>
      <c r="FOS31" s="74"/>
      <c r="FOT31" s="550"/>
      <c r="FOU31" s="117"/>
      <c r="FOV31" s="74"/>
      <c r="FOW31" s="74"/>
      <c r="FPI31" s="74"/>
      <c r="FPJ31" s="550"/>
      <c r="FPK31" s="117"/>
      <c r="FPL31" s="74"/>
      <c r="FPM31" s="74"/>
      <c r="FPY31" s="74"/>
      <c r="FPZ31" s="550"/>
      <c r="FQA31" s="117"/>
      <c r="FQB31" s="74"/>
      <c r="FQC31" s="74"/>
      <c r="FQO31" s="74"/>
      <c r="FQP31" s="550"/>
      <c r="FQQ31" s="117"/>
      <c r="FQR31" s="74"/>
      <c r="FQS31" s="74"/>
      <c r="FRE31" s="74"/>
      <c r="FRF31" s="550"/>
      <c r="FRG31" s="117"/>
      <c r="FRH31" s="74"/>
      <c r="FRI31" s="74"/>
      <c r="FRU31" s="74"/>
      <c r="FRV31" s="550"/>
      <c r="FRW31" s="117"/>
      <c r="FRX31" s="74"/>
      <c r="FRY31" s="74"/>
      <c r="FSK31" s="74"/>
      <c r="FSL31" s="550"/>
      <c r="FSM31" s="117"/>
      <c r="FSN31" s="74"/>
      <c r="FSO31" s="74"/>
      <c r="FTA31" s="74"/>
      <c r="FTB31" s="550"/>
      <c r="FTC31" s="117"/>
      <c r="FTD31" s="74"/>
      <c r="FTE31" s="74"/>
      <c r="FTQ31" s="74"/>
      <c r="FTR31" s="550"/>
      <c r="FTS31" s="117"/>
      <c r="FTT31" s="74"/>
      <c r="FTU31" s="74"/>
      <c r="FUG31" s="74"/>
      <c r="FUH31" s="550"/>
      <c r="FUI31" s="117"/>
      <c r="FUJ31" s="74"/>
      <c r="FUK31" s="74"/>
      <c r="FUW31" s="74"/>
      <c r="FUX31" s="550"/>
      <c r="FUY31" s="117"/>
      <c r="FUZ31" s="74"/>
      <c r="FVA31" s="74"/>
      <c r="FVM31" s="74"/>
      <c r="FVN31" s="550"/>
      <c r="FVO31" s="117"/>
      <c r="FVP31" s="74"/>
      <c r="FVQ31" s="74"/>
      <c r="FWC31" s="74"/>
      <c r="FWD31" s="550"/>
      <c r="FWE31" s="117"/>
      <c r="FWF31" s="74"/>
      <c r="FWG31" s="74"/>
      <c r="FWS31" s="74"/>
      <c r="FWT31" s="550"/>
      <c r="FWU31" s="117"/>
      <c r="FWV31" s="74"/>
      <c r="FWW31" s="74"/>
      <c r="FXI31" s="74"/>
      <c r="FXJ31" s="550"/>
      <c r="FXK31" s="117"/>
      <c r="FXL31" s="74"/>
      <c r="FXM31" s="74"/>
      <c r="FXY31" s="74"/>
      <c r="FXZ31" s="550"/>
      <c r="FYA31" s="117"/>
      <c r="FYB31" s="74"/>
      <c r="FYC31" s="74"/>
      <c r="FYO31" s="74"/>
      <c r="FYP31" s="550"/>
      <c r="FYQ31" s="117"/>
      <c r="FYR31" s="74"/>
      <c r="FYS31" s="74"/>
      <c r="FZE31" s="74"/>
      <c r="FZF31" s="550"/>
      <c r="FZG31" s="117"/>
      <c r="FZH31" s="74"/>
      <c r="FZI31" s="74"/>
      <c r="FZU31" s="74"/>
      <c r="FZV31" s="550"/>
      <c r="FZW31" s="117"/>
      <c r="FZX31" s="74"/>
      <c r="FZY31" s="74"/>
      <c r="GAK31" s="74"/>
      <c r="GAL31" s="550"/>
      <c r="GAM31" s="117"/>
      <c r="GAN31" s="74"/>
      <c r="GAO31" s="74"/>
      <c r="GBA31" s="74"/>
      <c r="GBB31" s="550"/>
      <c r="GBC31" s="117"/>
      <c r="GBD31" s="74"/>
      <c r="GBE31" s="74"/>
      <c r="GBQ31" s="74"/>
      <c r="GBR31" s="550"/>
      <c r="GBS31" s="117"/>
      <c r="GBT31" s="74"/>
      <c r="GBU31" s="74"/>
      <c r="GCG31" s="74"/>
      <c r="GCH31" s="550"/>
      <c r="GCI31" s="117"/>
      <c r="GCJ31" s="74"/>
      <c r="GCK31" s="74"/>
      <c r="GCW31" s="74"/>
      <c r="GCX31" s="550"/>
      <c r="GCY31" s="117"/>
      <c r="GCZ31" s="74"/>
      <c r="GDA31" s="74"/>
      <c r="GDM31" s="74"/>
      <c r="GDN31" s="550"/>
      <c r="GDO31" s="117"/>
      <c r="GDP31" s="74"/>
      <c r="GDQ31" s="74"/>
      <c r="GEC31" s="74"/>
      <c r="GED31" s="550"/>
      <c r="GEE31" s="117"/>
      <c r="GEF31" s="74"/>
      <c r="GEG31" s="74"/>
      <c r="GES31" s="74"/>
      <c r="GET31" s="550"/>
      <c r="GEU31" s="117"/>
      <c r="GEV31" s="74"/>
      <c r="GEW31" s="74"/>
      <c r="GFI31" s="74"/>
      <c r="GFJ31" s="550"/>
      <c r="GFK31" s="117"/>
      <c r="GFL31" s="74"/>
      <c r="GFM31" s="74"/>
      <c r="GFY31" s="74"/>
      <c r="GFZ31" s="550"/>
      <c r="GGA31" s="117"/>
      <c r="GGB31" s="74"/>
      <c r="GGC31" s="74"/>
      <c r="GGO31" s="74"/>
      <c r="GGP31" s="550"/>
      <c r="GGQ31" s="117"/>
      <c r="GGR31" s="74"/>
      <c r="GGS31" s="74"/>
      <c r="GHE31" s="74"/>
      <c r="GHF31" s="550"/>
      <c r="GHG31" s="117"/>
      <c r="GHH31" s="74"/>
      <c r="GHI31" s="74"/>
      <c r="GHU31" s="74"/>
      <c r="GHV31" s="550"/>
      <c r="GHW31" s="117"/>
      <c r="GHX31" s="74"/>
      <c r="GHY31" s="74"/>
      <c r="GIK31" s="74"/>
      <c r="GIL31" s="550"/>
      <c r="GIM31" s="117"/>
      <c r="GIN31" s="74"/>
      <c r="GIO31" s="74"/>
      <c r="GJA31" s="74"/>
      <c r="GJB31" s="550"/>
      <c r="GJC31" s="117"/>
      <c r="GJD31" s="74"/>
      <c r="GJE31" s="74"/>
      <c r="GJQ31" s="74"/>
      <c r="GJR31" s="550"/>
      <c r="GJS31" s="117"/>
      <c r="GJT31" s="74"/>
      <c r="GJU31" s="74"/>
      <c r="GKG31" s="74"/>
      <c r="GKH31" s="550"/>
      <c r="GKI31" s="117"/>
      <c r="GKJ31" s="74"/>
      <c r="GKK31" s="74"/>
      <c r="GKW31" s="74"/>
      <c r="GKX31" s="550"/>
      <c r="GKY31" s="117"/>
      <c r="GKZ31" s="74"/>
      <c r="GLA31" s="74"/>
      <c r="GLM31" s="74"/>
      <c r="GLN31" s="550"/>
      <c r="GLO31" s="117"/>
      <c r="GLP31" s="74"/>
      <c r="GLQ31" s="74"/>
      <c r="GMC31" s="74"/>
      <c r="GMD31" s="550"/>
      <c r="GME31" s="117"/>
      <c r="GMF31" s="74"/>
      <c r="GMG31" s="74"/>
      <c r="GMS31" s="74"/>
      <c r="GMT31" s="550"/>
      <c r="GMU31" s="117"/>
      <c r="GMV31" s="74"/>
      <c r="GMW31" s="74"/>
      <c r="GNI31" s="74"/>
      <c r="GNJ31" s="550"/>
      <c r="GNK31" s="117"/>
      <c r="GNL31" s="74"/>
      <c r="GNM31" s="74"/>
      <c r="GNY31" s="74"/>
      <c r="GNZ31" s="550"/>
      <c r="GOA31" s="117"/>
      <c r="GOB31" s="74"/>
      <c r="GOC31" s="74"/>
      <c r="GOO31" s="74"/>
      <c r="GOP31" s="550"/>
      <c r="GOQ31" s="117"/>
      <c r="GOR31" s="74"/>
      <c r="GOS31" s="74"/>
      <c r="GPE31" s="74"/>
      <c r="GPF31" s="550"/>
      <c r="GPG31" s="117"/>
      <c r="GPH31" s="74"/>
      <c r="GPI31" s="74"/>
      <c r="GPU31" s="74"/>
      <c r="GPV31" s="550"/>
      <c r="GPW31" s="117"/>
      <c r="GPX31" s="74"/>
      <c r="GPY31" s="74"/>
      <c r="GQK31" s="74"/>
      <c r="GQL31" s="550"/>
      <c r="GQM31" s="117"/>
      <c r="GQN31" s="74"/>
      <c r="GQO31" s="74"/>
      <c r="GRA31" s="74"/>
      <c r="GRB31" s="550"/>
      <c r="GRC31" s="117"/>
      <c r="GRD31" s="74"/>
      <c r="GRE31" s="74"/>
      <c r="GRQ31" s="74"/>
      <c r="GRR31" s="550"/>
      <c r="GRS31" s="117"/>
      <c r="GRT31" s="74"/>
      <c r="GRU31" s="74"/>
      <c r="GSG31" s="74"/>
      <c r="GSH31" s="550"/>
      <c r="GSI31" s="117"/>
      <c r="GSJ31" s="74"/>
      <c r="GSK31" s="74"/>
      <c r="GSW31" s="74"/>
      <c r="GSX31" s="550"/>
      <c r="GSY31" s="117"/>
      <c r="GSZ31" s="74"/>
      <c r="GTA31" s="74"/>
      <c r="GTM31" s="74"/>
      <c r="GTN31" s="550"/>
      <c r="GTO31" s="117"/>
      <c r="GTP31" s="74"/>
      <c r="GTQ31" s="74"/>
      <c r="GUC31" s="74"/>
      <c r="GUD31" s="550"/>
      <c r="GUE31" s="117"/>
      <c r="GUF31" s="74"/>
      <c r="GUG31" s="74"/>
      <c r="GUS31" s="74"/>
      <c r="GUT31" s="550"/>
      <c r="GUU31" s="117"/>
      <c r="GUV31" s="74"/>
      <c r="GUW31" s="74"/>
      <c r="GVI31" s="74"/>
      <c r="GVJ31" s="550"/>
      <c r="GVK31" s="117"/>
      <c r="GVL31" s="74"/>
      <c r="GVM31" s="74"/>
      <c r="GVY31" s="74"/>
      <c r="GVZ31" s="550"/>
      <c r="GWA31" s="117"/>
      <c r="GWB31" s="74"/>
      <c r="GWC31" s="74"/>
      <c r="GWO31" s="74"/>
      <c r="GWP31" s="550"/>
      <c r="GWQ31" s="117"/>
      <c r="GWR31" s="74"/>
      <c r="GWS31" s="74"/>
      <c r="GXE31" s="74"/>
      <c r="GXF31" s="550"/>
      <c r="GXG31" s="117"/>
      <c r="GXH31" s="74"/>
      <c r="GXI31" s="74"/>
      <c r="GXU31" s="74"/>
      <c r="GXV31" s="550"/>
      <c r="GXW31" s="117"/>
      <c r="GXX31" s="74"/>
      <c r="GXY31" s="74"/>
      <c r="GYK31" s="74"/>
      <c r="GYL31" s="550"/>
      <c r="GYM31" s="117"/>
      <c r="GYN31" s="74"/>
      <c r="GYO31" s="74"/>
      <c r="GZA31" s="74"/>
      <c r="GZB31" s="550"/>
      <c r="GZC31" s="117"/>
      <c r="GZD31" s="74"/>
      <c r="GZE31" s="74"/>
      <c r="GZQ31" s="74"/>
      <c r="GZR31" s="550"/>
      <c r="GZS31" s="117"/>
      <c r="GZT31" s="74"/>
      <c r="GZU31" s="74"/>
      <c r="HAG31" s="74"/>
      <c r="HAH31" s="550"/>
      <c r="HAI31" s="117"/>
      <c r="HAJ31" s="74"/>
      <c r="HAK31" s="74"/>
      <c r="HAW31" s="74"/>
      <c r="HAX31" s="550"/>
      <c r="HAY31" s="117"/>
      <c r="HAZ31" s="74"/>
      <c r="HBA31" s="74"/>
      <c r="HBM31" s="74"/>
      <c r="HBN31" s="550"/>
      <c r="HBO31" s="117"/>
      <c r="HBP31" s="74"/>
      <c r="HBQ31" s="74"/>
      <c r="HCC31" s="74"/>
      <c r="HCD31" s="550"/>
      <c r="HCE31" s="117"/>
      <c r="HCF31" s="74"/>
      <c r="HCG31" s="74"/>
      <c r="HCS31" s="74"/>
      <c r="HCT31" s="550"/>
      <c r="HCU31" s="117"/>
      <c r="HCV31" s="74"/>
      <c r="HCW31" s="74"/>
      <c r="HDI31" s="74"/>
      <c r="HDJ31" s="550"/>
      <c r="HDK31" s="117"/>
      <c r="HDL31" s="74"/>
      <c r="HDM31" s="74"/>
      <c r="HDY31" s="74"/>
      <c r="HDZ31" s="550"/>
      <c r="HEA31" s="117"/>
      <c r="HEB31" s="74"/>
      <c r="HEC31" s="74"/>
      <c r="HEO31" s="74"/>
      <c r="HEP31" s="550"/>
      <c r="HEQ31" s="117"/>
      <c r="HER31" s="74"/>
      <c r="HES31" s="74"/>
      <c r="HFE31" s="74"/>
      <c r="HFF31" s="550"/>
      <c r="HFG31" s="117"/>
      <c r="HFH31" s="74"/>
      <c r="HFI31" s="74"/>
      <c r="HFU31" s="74"/>
      <c r="HFV31" s="550"/>
      <c r="HFW31" s="117"/>
      <c r="HFX31" s="74"/>
      <c r="HFY31" s="74"/>
      <c r="HGK31" s="74"/>
      <c r="HGL31" s="550"/>
      <c r="HGM31" s="117"/>
      <c r="HGN31" s="74"/>
      <c r="HGO31" s="74"/>
      <c r="HHA31" s="74"/>
      <c r="HHB31" s="550"/>
      <c r="HHC31" s="117"/>
      <c r="HHD31" s="74"/>
      <c r="HHE31" s="74"/>
      <c r="HHQ31" s="74"/>
      <c r="HHR31" s="550"/>
      <c r="HHS31" s="117"/>
      <c r="HHT31" s="74"/>
      <c r="HHU31" s="74"/>
      <c r="HIG31" s="74"/>
      <c r="HIH31" s="550"/>
      <c r="HII31" s="117"/>
      <c r="HIJ31" s="74"/>
      <c r="HIK31" s="74"/>
      <c r="HIW31" s="74"/>
      <c r="HIX31" s="550"/>
      <c r="HIY31" s="117"/>
      <c r="HIZ31" s="74"/>
      <c r="HJA31" s="74"/>
      <c r="HJM31" s="74"/>
      <c r="HJN31" s="550"/>
      <c r="HJO31" s="117"/>
      <c r="HJP31" s="74"/>
      <c r="HJQ31" s="74"/>
      <c r="HKC31" s="74"/>
      <c r="HKD31" s="550"/>
      <c r="HKE31" s="117"/>
      <c r="HKF31" s="74"/>
      <c r="HKG31" s="74"/>
      <c r="HKS31" s="74"/>
      <c r="HKT31" s="550"/>
      <c r="HKU31" s="117"/>
      <c r="HKV31" s="74"/>
      <c r="HKW31" s="74"/>
      <c r="HLI31" s="74"/>
      <c r="HLJ31" s="550"/>
      <c r="HLK31" s="117"/>
      <c r="HLL31" s="74"/>
      <c r="HLM31" s="74"/>
      <c r="HLY31" s="74"/>
      <c r="HLZ31" s="550"/>
      <c r="HMA31" s="117"/>
      <c r="HMB31" s="74"/>
      <c r="HMC31" s="74"/>
      <c r="HMO31" s="74"/>
      <c r="HMP31" s="550"/>
      <c r="HMQ31" s="117"/>
      <c r="HMR31" s="74"/>
      <c r="HMS31" s="74"/>
      <c r="HNE31" s="74"/>
      <c r="HNF31" s="550"/>
      <c r="HNG31" s="117"/>
      <c r="HNH31" s="74"/>
      <c r="HNI31" s="74"/>
      <c r="HNU31" s="74"/>
      <c r="HNV31" s="550"/>
      <c r="HNW31" s="117"/>
      <c r="HNX31" s="74"/>
      <c r="HNY31" s="74"/>
      <c r="HOK31" s="74"/>
      <c r="HOL31" s="550"/>
      <c r="HOM31" s="117"/>
      <c r="HON31" s="74"/>
      <c r="HOO31" s="74"/>
      <c r="HPA31" s="74"/>
      <c r="HPB31" s="550"/>
      <c r="HPC31" s="117"/>
      <c r="HPD31" s="74"/>
      <c r="HPE31" s="74"/>
      <c r="HPQ31" s="74"/>
      <c r="HPR31" s="550"/>
      <c r="HPS31" s="117"/>
      <c r="HPT31" s="74"/>
      <c r="HPU31" s="74"/>
      <c r="HQG31" s="74"/>
      <c r="HQH31" s="550"/>
      <c r="HQI31" s="117"/>
      <c r="HQJ31" s="74"/>
      <c r="HQK31" s="74"/>
      <c r="HQW31" s="74"/>
      <c r="HQX31" s="550"/>
      <c r="HQY31" s="117"/>
      <c r="HQZ31" s="74"/>
      <c r="HRA31" s="74"/>
      <c r="HRM31" s="74"/>
      <c r="HRN31" s="550"/>
      <c r="HRO31" s="117"/>
      <c r="HRP31" s="74"/>
      <c r="HRQ31" s="74"/>
      <c r="HSC31" s="74"/>
      <c r="HSD31" s="550"/>
      <c r="HSE31" s="117"/>
      <c r="HSF31" s="74"/>
      <c r="HSG31" s="74"/>
      <c r="HSS31" s="74"/>
      <c r="HST31" s="550"/>
      <c r="HSU31" s="117"/>
      <c r="HSV31" s="74"/>
      <c r="HSW31" s="74"/>
      <c r="HTI31" s="74"/>
      <c r="HTJ31" s="550"/>
      <c r="HTK31" s="117"/>
      <c r="HTL31" s="74"/>
      <c r="HTM31" s="74"/>
      <c r="HTY31" s="74"/>
      <c r="HTZ31" s="550"/>
      <c r="HUA31" s="117"/>
      <c r="HUB31" s="74"/>
      <c r="HUC31" s="74"/>
      <c r="HUO31" s="74"/>
      <c r="HUP31" s="550"/>
      <c r="HUQ31" s="117"/>
      <c r="HUR31" s="74"/>
      <c r="HUS31" s="74"/>
      <c r="HVE31" s="74"/>
      <c r="HVF31" s="550"/>
      <c r="HVG31" s="117"/>
      <c r="HVH31" s="74"/>
      <c r="HVI31" s="74"/>
      <c r="HVU31" s="74"/>
      <c r="HVV31" s="550"/>
      <c r="HVW31" s="117"/>
      <c r="HVX31" s="74"/>
      <c r="HVY31" s="74"/>
      <c r="HWK31" s="74"/>
      <c r="HWL31" s="550"/>
      <c r="HWM31" s="117"/>
      <c r="HWN31" s="74"/>
      <c r="HWO31" s="74"/>
      <c r="HXA31" s="74"/>
      <c r="HXB31" s="550"/>
      <c r="HXC31" s="117"/>
      <c r="HXD31" s="74"/>
      <c r="HXE31" s="74"/>
      <c r="HXQ31" s="74"/>
      <c r="HXR31" s="550"/>
      <c r="HXS31" s="117"/>
      <c r="HXT31" s="74"/>
      <c r="HXU31" s="74"/>
      <c r="HYG31" s="74"/>
      <c r="HYH31" s="550"/>
      <c r="HYI31" s="117"/>
      <c r="HYJ31" s="74"/>
      <c r="HYK31" s="74"/>
      <c r="HYW31" s="74"/>
      <c r="HYX31" s="550"/>
      <c r="HYY31" s="117"/>
      <c r="HYZ31" s="74"/>
      <c r="HZA31" s="74"/>
      <c r="HZM31" s="74"/>
      <c r="HZN31" s="550"/>
      <c r="HZO31" s="117"/>
      <c r="HZP31" s="74"/>
      <c r="HZQ31" s="74"/>
      <c r="IAC31" s="74"/>
      <c r="IAD31" s="550"/>
      <c r="IAE31" s="117"/>
      <c r="IAF31" s="74"/>
      <c r="IAG31" s="74"/>
      <c r="IAS31" s="74"/>
      <c r="IAT31" s="550"/>
      <c r="IAU31" s="117"/>
      <c r="IAV31" s="74"/>
      <c r="IAW31" s="74"/>
      <c r="IBI31" s="74"/>
      <c r="IBJ31" s="550"/>
      <c r="IBK31" s="117"/>
      <c r="IBL31" s="74"/>
      <c r="IBM31" s="74"/>
      <c r="IBY31" s="74"/>
      <c r="IBZ31" s="550"/>
      <c r="ICA31" s="117"/>
      <c r="ICB31" s="74"/>
      <c r="ICC31" s="74"/>
      <c r="ICO31" s="74"/>
      <c r="ICP31" s="550"/>
      <c r="ICQ31" s="117"/>
      <c r="ICR31" s="74"/>
      <c r="ICS31" s="74"/>
      <c r="IDE31" s="74"/>
      <c r="IDF31" s="550"/>
      <c r="IDG31" s="117"/>
      <c r="IDH31" s="74"/>
      <c r="IDI31" s="74"/>
      <c r="IDU31" s="74"/>
      <c r="IDV31" s="550"/>
      <c r="IDW31" s="117"/>
      <c r="IDX31" s="74"/>
      <c r="IDY31" s="74"/>
      <c r="IEK31" s="74"/>
      <c r="IEL31" s="550"/>
      <c r="IEM31" s="117"/>
      <c r="IEN31" s="74"/>
      <c r="IEO31" s="74"/>
      <c r="IFA31" s="74"/>
      <c r="IFB31" s="550"/>
      <c r="IFC31" s="117"/>
      <c r="IFD31" s="74"/>
      <c r="IFE31" s="74"/>
      <c r="IFQ31" s="74"/>
      <c r="IFR31" s="550"/>
      <c r="IFS31" s="117"/>
      <c r="IFT31" s="74"/>
      <c r="IFU31" s="74"/>
      <c r="IGG31" s="74"/>
      <c r="IGH31" s="550"/>
      <c r="IGI31" s="117"/>
      <c r="IGJ31" s="74"/>
      <c r="IGK31" s="74"/>
      <c r="IGW31" s="74"/>
      <c r="IGX31" s="550"/>
      <c r="IGY31" s="117"/>
      <c r="IGZ31" s="74"/>
      <c r="IHA31" s="74"/>
      <c r="IHM31" s="74"/>
      <c r="IHN31" s="550"/>
      <c r="IHO31" s="117"/>
      <c r="IHP31" s="74"/>
      <c r="IHQ31" s="74"/>
      <c r="IIC31" s="74"/>
      <c r="IID31" s="550"/>
      <c r="IIE31" s="117"/>
      <c r="IIF31" s="74"/>
      <c r="IIG31" s="74"/>
      <c r="IIS31" s="74"/>
      <c r="IIT31" s="550"/>
      <c r="IIU31" s="117"/>
      <c r="IIV31" s="74"/>
      <c r="IIW31" s="74"/>
      <c r="IJI31" s="74"/>
      <c r="IJJ31" s="550"/>
      <c r="IJK31" s="117"/>
      <c r="IJL31" s="74"/>
      <c r="IJM31" s="74"/>
      <c r="IJY31" s="74"/>
      <c r="IJZ31" s="550"/>
      <c r="IKA31" s="117"/>
      <c r="IKB31" s="74"/>
      <c r="IKC31" s="74"/>
      <c r="IKO31" s="74"/>
      <c r="IKP31" s="550"/>
      <c r="IKQ31" s="117"/>
      <c r="IKR31" s="74"/>
      <c r="IKS31" s="74"/>
      <c r="ILE31" s="74"/>
      <c r="ILF31" s="550"/>
      <c r="ILG31" s="117"/>
      <c r="ILH31" s="74"/>
      <c r="ILI31" s="74"/>
      <c r="ILU31" s="74"/>
      <c r="ILV31" s="550"/>
      <c r="ILW31" s="117"/>
      <c r="ILX31" s="74"/>
      <c r="ILY31" s="74"/>
      <c r="IMK31" s="74"/>
      <c r="IML31" s="550"/>
      <c r="IMM31" s="117"/>
      <c r="IMN31" s="74"/>
      <c r="IMO31" s="74"/>
      <c r="INA31" s="74"/>
      <c r="INB31" s="550"/>
      <c r="INC31" s="117"/>
      <c r="IND31" s="74"/>
      <c r="INE31" s="74"/>
      <c r="INQ31" s="74"/>
      <c r="INR31" s="550"/>
      <c r="INS31" s="117"/>
      <c r="INT31" s="74"/>
      <c r="INU31" s="74"/>
      <c r="IOG31" s="74"/>
      <c r="IOH31" s="550"/>
      <c r="IOI31" s="117"/>
      <c r="IOJ31" s="74"/>
      <c r="IOK31" s="74"/>
      <c r="IOW31" s="74"/>
      <c r="IOX31" s="550"/>
      <c r="IOY31" s="117"/>
      <c r="IOZ31" s="74"/>
      <c r="IPA31" s="74"/>
      <c r="IPM31" s="74"/>
      <c r="IPN31" s="550"/>
      <c r="IPO31" s="117"/>
      <c r="IPP31" s="74"/>
      <c r="IPQ31" s="74"/>
      <c r="IQC31" s="74"/>
      <c r="IQD31" s="550"/>
      <c r="IQE31" s="117"/>
      <c r="IQF31" s="74"/>
      <c r="IQG31" s="74"/>
      <c r="IQS31" s="74"/>
      <c r="IQT31" s="550"/>
      <c r="IQU31" s="117"/>
      <c r="IQV31" s="74"/>
      <c r="IQW31" s="74"/>
      <c r="IRI31" s="74"/>
      <c r="IRJ31" s="550"/>
      <c r="IRK31" s="117"/>
      <c r="IRL31" s="74"/>
      <c r="IRM31" s="74"/>
      <c r="IRY31" s="74"/>
      <c r="IRZ31" s="550"/>
      <c r="ISA31" s="117"/>
      <c r="ISB31" s="74"/>
      <c r="ISC31" s="74"/>
      <c r="ISO31" s="74"/>
      <c r="ISP31" s="550"/>
      <c r="ISQ31" s="117"/>
      <c r="ISR31" s="74"/>
      <c r="ISS31" s="74"/>
      <c r="ITE31" s="74"/>
      <c r="ITF31" s="550"/>
      <c r="ITG31" s="117"/>
      <c r="ITH31" s="74"/>
      <c r="ITI31" s="74"/>
      <c r="ITU31" s="74"/>
      <c r="ITV31" s="550"/>
      <c r="ITW31" s="117"/>
      <c r="ITX31" s="74"/>
      <c r="ITY31" s="74"/>
      <c r="IUK31" s="74"/>
      <c r="IUL31" s="550"/>
      <c r="IUM31" s="117"/>
      <c r="IUN31" s="74"/>
      <c r="IUO31" s="74"/>
      <c r="IVA31" s="74"/>
      <c r="IVB31" s="550"/>
      <c r="IVC31" s="117"/>
      <c r="IVD31" s="74"/>
      <c r="IVE31" s="74"/>
      <c r="IVQ31" s="74"/>
      <c r="IVR31" s="550"/>
      <c r="IVS31" s="117"/>
      <c r="IVT31" s="74"/>
      <c r="IVU31" s="74"/>
      <c r="IWG31" s="74"/>
      <c r="IWH31" s="550"/>
      <c r="IWI31" s="117"/>
      <c r="IWJ31" s="74"/>
      <c r="IWK31" s="74"/>
      <c r="IWW31" s="74"/>
      <c r="IWX31" s="550"/>
      <c r="IWY31" s="117"/>
      <c r="IWZ31" s="74"/>
      <c r="IXA31" s="74"/>
      <c r="IXM31" s="74"/>
      <c r="IXN31" s="550"/>
      <c r="IXO31" s="117"/>
      <c r="IXP31" s="74"/>
      <c r="IXQ31" s="74"/>
      <c r="IYC31" s="74"/>
      <c r="IYD31" s="550"/>
      <c r="IYE31" s="117"/>
      <c r="IYF31" s="74"/>
      <c r="IYG31" s="74"/>
      <c r="IYS31" s="74"/>
      <c r="IYT31" s="550"/>
      <c r="IYU31" s="117"/>
      <c r="IYV31" s="74"/>
      <c r="IYW31" s="74"/>
      <c r="IZI31" s="74"/>
      <c r="IZJ31" s="550"/>
      <c r="IZK31" s="117"/>
      <c r="IZL31" s="74"/>
      <c r="IZM31" s="74"/>
      <c r="IZY31" s="74"/>
      <c r="IZZ31" s="550"/>
      <c r="JAA31" s="117"/>
      <c r="JAB31" s="74"/>
      <c r="JAC31" s="74"/>
      <c r="JAO31" s="74"/>
      <c r="JAP31" s="550"/>
      <c r="JAQ31" s="117"/>
      <c r="JAR31" s="74"/>
      <c r="JAS31" s="74"/>
      <c r="JBE31" s="74"/>
      <c r="JBF31" s="550"/>
      <c r="JBG31" s="117"/>
      <c r="JBH31" s="74"/>
      <c r="JBI31" s="74"/>
      <c r="JBU31" s="74"/>
      <c r="JBV31" s="550"/>
      <c r="JBW31" s="117"/>
      <c r="JBX31" s="74"/>
      <c r="JBY31" s="74"/>
      <c r="JCK31" s="74"/>
      <c r="JCL31" s="550"/>
      <c r="JCM31" s="117"/>
      <c r="JCN31" s="74"/>
      <c r="JCO31" s="74"/>
      <c r="JDA31" s="74"/>
      <c r="JDB31" s="550"/>
      <c r="JDC31" s="117"/>
      <c r="JDD31" s="74"/>
      <c r="JDE31" s="74"/>
      <c r="JDQ31" s="74"/>
      <c r="JDR31" s="550"/>
      <c r="JDS31" s="117"/>
      <c r="JDT31" s="74"/>
      <c r="JDU31" s="74"/>
      <c r="JEG31" s="74"/>
      <c r="JEH31" s="550"/>
      <c r="JEI31" s="117"/>
      <c r="JEJ31" s="74"/>
      <c r="JEK31" s="74"/>
      <c r="JEW31" s="74"/>
      <c r="JEX31" s="550"/>
      <c r="JEY31" s="117"/>
      <c r="JEZ31" s="74"/>
      <c r="JFA31" s="74"/>
      <c r="JFM31" s="74"/>
      <c r="JFN31" s="550"/>
      <c r="JFO31" s="117"/>
      <c r="JFP31" s="74"/>
      <c r="JFQ31" s="74"/>
      <c r="JGC31" s="74"/>
      <c r="JGD31" s="550"/>
      <c r="JGE31" s="117"/>
      <c r="JGF31" s="74"/>
      <c r="JGG31" s="74"/>
      <c r="JGS31" s="74"/>
      <c r="JGT31" s="550"/>
      <c r="JGU31" s="117"/>
      <c r="JGV31" s="74"/>
      <c r="JGW31" s="74"/>
      <c r="JHI31" s="74"/>
      <c r="JHJ31" s="550"/>
      <c r="JHK31" s="117"/>
      <c r="JHL31" s="74"/>
      <c r="JHM31" s="74"/>
      <c r="JHY31" s="74"/>
      <c r="JHZ31" s="550"/>
      <c r="JIA31" s="117"/>
      <c r="JIB31" s="74"/>
      <c r="JIC31" s="74"/>
      <c r="JIO31" s="74"/>
      <c r="JIP31" s="550"/>
      <c r="JIQ31" s="117"/>
      <c r="JIR31" s="74"/>
      <c r="JIS31" s="74"/>
      <c r="JJE31" s="74"/>
      <c r="JJF31" s="550"/>
      <c r="JJG31" s="117"/>
      <c r="JJH31" s="74"/>
      <c r="JJI31" s="74"/>
      <c r="JJU31" s="74"/>
      <c r="JJV31" s="550"/>
      <c r="JJW31" s="117"/>
      <c r="JJX31" s="74"/>
      <c r="JJY31" s="74"/>
      <c r="JKK31" s="74"/>
      <c r="JKL31" s="550"/>
      <c r="JKM31" s="117"/>
      <c r="JKN31" s="74"/>
      <c r="JKO31" s="74"/>
      <c r="JLA31" s="74"/>
      <c r="JLB31" s="550"/>
      <c r="JLC31" s="117"/>
      <c r="JLD31" s="74"/>
      <c r="JLE31" s="74"/>
      <c r="JLQ31" s="74"/>
      <c r="JLR31" s="550"/>
      <c r="JLS31" s="117"/>
      <c r="JLT31" s="74"/>
      <c r="JLU31" s="74"/>
      <c r="JMG31" s="74"/>
      <c r="JMH31" s="550"/>
      <c r="JMI31" s="117"/>
      <c r="JMJ31" s="74"/>
      <c r="JMK31" s="74"/>
      <c r="JMW31" s="74"/>
      <c r="JMX31" s="550"/>
      <c r="JMY31" s="117"/>
      <c r="JMZ31" s="74"/>
      <c r="JNA31" s="74"/>
      <c r="JNM31" s="74"/>
      <c r="JNN31" s="550"/>
      <c r="JNO31" s="117"/>
      <c r="JNP31" s="74"/>
      <c r="JNQ31" s="74"/>
      <c r="JOC31" s="74"/>
      <c r="JOD31" s="550"/>
      <c r="JOE31" s="117"/>
      <c r="JOF31" s="74"/>
      <c r="JOG31" s="74"/>
      <c r="JOS31" s="74"/>
      <c r="JOT31" s="550"/>
      <c r="JOU31" s="117"/>
      <c r="JOV31" s="74"/>
      <c r="JOW31" s="74"/>
      <c r="JPI31" s="74"/>
      <c r="JPJ31" s="550"/>
      <c r="JPK31" s="117"/>
      <c r="JPL31" s="74"/>
      <c r="JPM31" s="74"/>
      <c r="JPY31" s="74"/>
      <c r="JPZ31" s="550"/>
      <c r="JQA31" s="117"/>
      <c r="JQB31" s="74"/>
      <c r="JQC31" s="74"/>
      <c r="JQO31" s="74"/>
      <c r="JQP31" s="550"/>
      <c r="JQQ31" s="117"/>
      <c r="JQR31" s="74"/>
      <c r="JQS31" s="74"/>
      <c r="JRE31" s="74"/>
      <c r="JRF31" s="550"/>
      <c r="JRG31" s="117"/>
      <c r="JRH31" s="74"/>
      <c r="JRI31" s="74"/>
      <c r="JRU31" s="74"/>
      <c r="JRV31" s="550"/>
      <c r="JRW31" s="117"/>
      <c r="JRX31" s="74"/>
      <c r="JRY31" s="74"/>
      <c r="JSK31" s="74"/>
      <c r="JSL31" s="550"/>
      <c r="JSM31" s="117"/>
      <c r="JSN31" s="74"/>
      <c r="JSO31" s="74"/>
      <c r="JTA31" s="74"/>
      <c r="JTB31" s="550"/>
      <c r="JTC31" s="117"/>
      <c r="JTD31" s="74"/>
      <c r="JTE31" s="74"/>
      <c r="JTQ31" s="74"/>
      <c r="JTR31" s="550"/>
      <c r="JTS31" s="117"/>
      <c r="JTT31" s="74"/>
      <c r="JTU31" s="74"/>
      <c r="JUG31" s="74"/>
      <c r="JUH31" s="550"/>
      <c r="JUI31" s="117"/>
      <c r="JUJ31" s="74"/>
      <c r="JUK31" s="74"/>
      <c r="JUW31" s="74"/>
      <c r="JUX31" s="550"/>
      <c r="JUY31" s="117"/>
      <c r="JUZ31" s="74"/>
      <c r="JVA31" s="74"/>
      <c r="JVM31" s="74"/>
      <c r="JVN31" s="550"/>
      <c r="JVO31" s="117"/>
      <c r="JVP31" s="74"/>
      <c r="JVQ31" s="74"/>
      <c r="JWC31" s="74"/>
      <c r="JWD31" s="550"/>
      <c r="JWE31" s="117"/>
      <c r="JWF31" s="74"/>
      <c r="JWG31" s="74"/>
      <c r="JWS31" s="74"/>
      <c r="JWT31" s="550"/>
      <c r="JWU31" s="117"/>
      <c r="JWV31" s="74"/>
      <c r="JWW31" s="74"/>
      <c r="JXI31" s="74"/>
      <c r="JXJ31" s="550"/>
      <c r="JXK31" s="117"/>
      <c r="JXL31" s="74"/>
      <c r="JXM31" s="74"/>
      <c r="JXY31" s="74"/>
      <c r="JXZ31" s="550"/>
      <c r="JYA31" s="117"/>
      <c r="JYB31" s="74"/>
      <c r="JYC31" s="74"/>
      <c r="JYO31" s="74"/>
      <c r="JYP31" s="550"/>
      <c r="JYQ31" s="117"/>
      <c r="JYR31" s="74"/>
      <c r="JYS31" s="74"/>
      <c r="JZE31" s="74"/>
      <c r="JZF31" s="550"/>
      <c r="JZG31" s="117"/>
      <c r="JZH31" s="74"/>
      <c r="JZI31" s="74"/>
      <c r="JZU31" s="74"/>
      <c r="JZV31" s="550"/>
      <c r="JZW31" s="117"/>
      <c r="JZX31" s="74"/>
      <c r="JZY31" s="74"/>
      <c r="KAK31" s="74"/>
      <c r="KAL31" s="550"/>
      <c r="KAM31" s="117"/>
      <c r="KAN31" s="74"/>
      <c r="KAO31" s="74"/>
      <c r="KBA31" s="74"/>
      <c r="KBB31" s="550"/>
      <c r="KBC31" s="117"/>
      <c r="KBD31" s="74"/>
      <c r="KBE31" s="74"/>
      <c r="KBQ31" s="74"/>
      <c r="KBR31" s="550"/>
      <c r="KBS31" s="117"/>
      <c r="KBT31" s="74"/>
      <c r="KBU31" s="74"/>
      <c r="KCG31" s="74"/>
      <c r="KCH31" s="550"/>
      <c r="KCI31" s="117"/>
      <c r="KCJ31" s="74"/>
      <c r="KCK31" s="74"/>
      <c r="KCW31" s="74"/>
      <c r="KCX31" s="550"/>
      <c r="KCY31" s="117"/>
      <c r="KCZ31" s="74"/>
      <c r="KDA31" s="74"/>
      <c r="KDM31" s="74"/>
      <c r="KDN31" s="550"/>
      <c r="KDO31" s="117"/>
      <c r="KDP31" s="74"/>
      <c r="KDQ31" s="74"/>
      <c r="KEC31" s="74"/>
      <c r="KED31" s="550"/>
      <c r="KEE31" s="117"/>
      <c r="KEF31" s="74"/>
      <c r="KEG31" s="74"/>
      <c r="KES31" s="74"/>
      <c r="KET31" s="550"/>
      <c r="KEU31" s="117"/>
      <c r="KEV31" s="74"/>
      <c r="KEW31" s="74"/>
      <c r="KFI31" s="74"/>
      <c r="KFJ31" s="550"/>
      <c r="KFK31" s="117"/>
      <c r="KFL31" s="74"/>
      <c r="KFM31" s="74"/>
      <c r="KFY31" s="74"/>
      <c r="KFZ31" s="550"/>
      <c r="KGA31" s="117"/>
      <c r="KGB31" s="74"/>
      <c r="KGC31" s="74"/>
      <c r="KGO31" s="74"/>
      <c r="KGP31" s="550"/>
      <c r="KGQ31" s="117"/>
      <c r="KGR31" s="74"/>
      <c r="KGS31" s="74"/>
      <c r="KHE31" s="74"/>
      <c r="KHF31" s="550"/>
      <c r="KHG31" s="117"/>
      <c r="KHH31" s="74"/>
      <c r="KHI31" s="74"/>
      <c r="KHU31" s="74"/>
      <c r="KHV31" s="550"/>
      <c r="KHW31" s="117"/>
      <c r="KHX31" s="74"/>
      <c r="KHY31" s="74"/>
      <c r="KIK31" s="74"/>
      <c r="KIL31" s="550"/>
      <c r="KIM31" s="117"/>
      <c r="KIN31" s="74"/>
      <c r="KIO31" s="74"/>
      <c r="KJA31" s="74"/>
      <c r="KJB31" s="550"/>
      <c r="KJC31" s="117"/>
      <c r="KJD31" s="74"/>
      <c r="KJE31" s="74"/>
      <c r="KJQ31" s="74"/>
      <c r="KJR31" s="550"/>
      <c r="KJS31" s="117"/>
      <c r="KJT31" s="74"/>
      <c r="KJU31" s="74"/>
      <c r="KKG31" s="74"/>
      <c r="KKH31" s="550"/>
      <c r="KKI31" s="117"/>
      <c r="KKJ31" s="74"/>
      <c r="KKK31" s="74"/>
      <c r="KKW31" s="74"/>
      <c r="KKX31" s="550"/>
      <c r="KKY31" s="117"/>
      <c r="KKZ31" s="74"/>
      <c r="KLA31" s="74"/>
      <c r="KLM31" s="74"/>
      <c r="KLN31" s="550"/>
      <c r="KLO31" s="117"/>
      <c r="KLP31" s="74"/>
      <c r="KLQ31" s="74"/>
      <c r="KMC31" s="74"/>
      <c r="KMD31" s="550"/>
      <c r="KME31" s="117"/>
      <c r="KMF31" s="74"/>
      <c r="KMG31" s="74"/>
      <c r="KMS31" s="74"/>
      <c r="KMT31" s="550"/>
      <c r="KMU31" s="117"/>
      <c r="KMV31" s="74"/>
      <c r="KMW31" s="74"/>
      <c r="KNI31" s="74"/>
      <c r="KNJ31" s="550"/>
      <c r="KNK31" s="117"/>
      <c r="KNL31" s="74"/>
      <c r="KNM31" s="74"/>
      <c r="KNY31" s="74"/>
      <c r="KNZ31" s="550"/>
      <c r="KOA31" s="117"/>
      <c r="KOB31" s="74"/>
      <c r="KOC31" s="74"/>
      <c r="KOO31" s="74"/>
      <c r="KOP31" s="550"/>
      <c r="KOQ31" s="117"/>
      <c r="KOR31" s="74"/>
      <c r="KOS31" s="74"/>
      <c r="KPE31" s="74"/>
      <c r="KPF31" s="550"/>
      <c r="KPG31" s="117"/>
      <c r="KPH31" s="74"/>
      <c r="KPI31" s="74"/>
      <c r="KPU31" s="74"/>
      <c r="KPV31" s="550"/>
      <c r="KPW31" s="117"/>
      <c r="KPX31" s="74"/>
      <c r="KPY31" s="74"/>
      <c r="KQK31" s="74"/>
      <c r="KQL31" s="550"/>
      <c r="KQM31" s="117"/>
      <c r="KQN31" s="74"/>
      <c r="KQO31" s="74"/>
      <c r="KRA31" s="74"/>
      <c r="KRB31" s="550"/>
      <c r="KRC31" s="117"/>
      <c r="KRD31" s="74"/>
      <c r="KRE31" s="74"/>
      <c r="KRQ31" s="74"/>
      <c r="KRR31" s="550"/>
      <c r="KRS31" s="117"/>
      <c r="KRT31" s="74"/>
      <c r="KRU31" s="74"/>
      <c r="KSG31" s="74"/>
      <c r="KSH31" s="550"/>
      <c r="KSI31" s="117"/>
      <c r="KSJ31" s="74"/>
      <c r="KSK31" s="74"/>
      <c r="KSW31" s="74"/>
      <c r="KSX31" s="550"/>
      <c r="KSY31" s="117"/>
      <c r="KSZ31" s="74"/>
      <c r="KTA31" s="74"/>
      <c r="KTM31" s="74"/>
      <c r="KTN31" s="550"/>
      <c r="KTO31" s="117"/>
      <c r="KTP31" s="74"/>
      <c r="KTQ31" s="74"/>
      <c r="KUC31" s="74"/>
      <c r="KUD31" s="550"/>
      <c r="KUE31" s="117"/>
      <c r="KUF31" s="74"/>
      <c r="KUG31" s="74"/>
      <c r="KUS31" s="74"/>
      <c r="KUT31" s="550"/>
      <c r="KUU31" s="117"/>
      <c r="KUV31" s="74"/>
      <c r="KUW31" s="74"/>
      <c r="KVI31" s="74"/>
      <c r="KVJ31" s="550"/>
      <c r="KVK31" s="117"/>
      <c r="KVL31" s="74"/>
      <c r="KVM31" s="74"/>
      <c r="KVY31" s="74"/>
      <c r="KVZ31" s="550"/>
      <c r="KWA31" s="117"/>
      <c r="KWB31" s="74"/>
      <c r="KWC31" s="74"/>
      <c r="KWO31" s="74"/>
      <c r="KWP31" s="550"/>
      <c r="KWQ31" s="117"/>
      <c r="KWR31" s="74"/>
      <c r="KWS31" s="74"/>
      <c r="KXE31" s="74"/>
      <c r="KXF31" s="550"/>
      <c r="KXG31" s="117"/>
      <c r="KXH31" s="74"/>
      <c r="KXI31" s="74"/>
      <c r="KXU31" s="74"/>
      <c r="KXV31" s="550"/>
      <c r="KXW31" s="117"/>
      <c r="KXX31" s="74"/>
      <c r="KXY31" s="74"/>
      <c r="KYK31" s="74"/>
      <c r="KYL31" s="550"/>
      <c r="KYM31" s="117"/>
      <c r="KYN31" s="74"/>
      <c r="KYO31" s="74"/>
      <c r="KZA31" s="74"/>
      <c r="KZB31" s="550"/>
      <c r="KZC31" s="117"/>
      <c r="KZD31" s="74"/>
      <c r="KZE31" s="74"/>
      <c r="KZQ31" s="74"/>
      <c r="KZR31" s="550"/>
      <c r="KZS31" s="117"/>
      <c r="KZT31" s="74"/>
      <c r="KZU31" s="74"/>
      <c r="LAG31" s="74"/>
      <c r="LAH31" s="550"/>
      <c r="LAI31" s="117"/>
      <c r="LAJ31" s="74"/>
      <c r="LAK31" s="74"/>
      <c r="LAW31" s="74"/>
      <c r="LAX31" s="550"/>
      <c r="LAY31" s="117"/>
      <c r="LAZ31" s="74"/>
      <c r="LBA31" s="74"/>
      <c r="LBM31" s="74"/>
      <c r="LBN31" s="550"/>
      <c r="LBO31" s="117"/>
      <c r="LBP31" s="74"/>
      <c r="LBQ31" s="74"/>
      <c r="LCC31" s="74"/>
      <c r="LCD31" s="550"/>
      <c r="LCE31" s="117"/>
      <c r="LCF31" s="74"/>
      <c r="LCG31" s="74"/>
      <c r="LCS31" s="74"/>
      <c r="LCT31" s="550"/>
      <c r="LCU31" s="117"/>
      <c r="LCV31" s="74"/>
      <c r="LCW31" s="74"/>
      <c r="LDI31" s="74"/>
      <c r="LDJ31" s="550"/>
      <c r="LDK31" s="117"/>
      <c r="LDL31" s="74"/>
      <c r="LDM31" s="74"/>
      <c r="LDY31" s="74"/>
      <c r="LDZ31" s="550"/>
      <c r="LEA31" s="117"/>
      <c r="LEB31" s="74"/>
      <c r="LEC31" s="74"/>
      <c r="LEO31" s="74"/>
      <c r="LEP31" s="550"/>
      <c r="LEQ31" s="117"/>
      <c r="LER31" s="74"/>
      <c r="LES31" s="74"/>
      <c r="LFE31" s="74"/>
      <c r="LFF31" s="550"/>
      <c r="LFG31" s="117"/>
      <c r="LFH31" s="74"/>
      <c r="LFI31" s="74"/>
      <c r="LFU31" s="74"/>
      <c r="LFV31" s="550"/>
      <c r="LFW31" s="117"/>
      <c r="LFX31" s="74"/>
      <c r="LFY31" s="74"/>
      <c r="LGK31" s="74"/>
      <c r="LGL31" s="550"/>
      <c r="LGM31" s="117"/>
      <c r="LGN31" s="74"/>
      <c r="LGO31" s="74"/>
      <c r="LHA31" s="74"/>
      <c r="LHB31" s="550"/>
      <c r="LHC31" s="117"/>
      <c r="LHD31" s="74"/>
      <c r="LHE31" s="74"/>
      <c r="LHQ31" s="74"/>
      <c r="LHR31" s="550"/>
      <c r="LHS31" s="117"/>
      <c r="LHT31" s="74"/>
      <c r="LHU31" s="74"/>
      <c r="LIG31" s="74"/>
      <c r="LIH31" s="550"/>
      <c r="LII31" s="117"/>
      <c r="LIJ31" s="74"/>
      <c r="LIK31" s="74"/>
      <c r="LIW31" s="74"/>
      <c r="LIX31" s="550"/>
      <c r="LIY31" s="117"/>
      <c r="LIZ31" s="74"/>
      <c r="LJA31" s="74"/>
      <c r="LJM31" s="74"/>
      <c r="LJN31" s="550"/>
      <c r="LJO31" s="117"/>
      <c r="LJP31" s="74"/>
      <c r="LJQ31" s="74"/>
      <c r="LKC31" s="74"/>
      <c r="LKD31" s="550"/>
      <c r="LKE31" s="117"/>
      <c r="LKF31" s="74"/>
      <c r="LKG31" s="74"/>
      <c r="LKS31" s="74"/>
      <c r="LKT31" s="550"/>
      <c r="LKU31" s="117"/>
      <c r="LKV31" s="74"/>
      <c r="LKW31" s="74"/>
      <c r="LLI31" s="74"/>
      <c r="LLJ31" s="550"/>
      <c r="LLK31" s="117"/>
      <c r="LLL31" s="74"/>
      <c r="LLM31" s="74"/>
      <c r="LLY31" s="74"/>
      <c r="LLZ31" s="550"/>
      <c r="LMA31" s="117"/>
      <c r="LMB31" s="74"/>
      <c r="LMC31" s="74"/>
      <c r="LMO31" s="74"/>
      <c r="LMP31" s="550"/>
      <c r="LMQ31" s="117"/>
      <c r="LMR31" s="74"/>
      <c r="LMS31" s="74"/>
      <c r="LNE31" s="74"/>
      <c r="LNF31" s="550"/>
      <c r="LNG31" s="117"/>
      <c r="LNH31" s="74"/>
      <c r="LNI31" s="74"/>
      <c r="LNU31" s="74"/>
      <c r="LNV31" s="550"/>
      <c r="LNW31" s="117"/>
      <c r="LNX31" s="74"/>
      <c r="LNY31" s="74"/>
      <c r="LOK31" s="74"/>
      <c r="LOL31" s="550"/>
      <c r="LOM31" s="117"/>
      <c r="LON31" s="74"/>
      <c r="LOO31" s="74"/>
      <c r="LPA31" s="74"/>
      <c r="LPB31" s="550"/>
      <c r="LPC31" s="117"/>
      <c r="LPD31" s="74"/>
      <c r="LPE31" s="74"/>
      <c r="LPQ31" s="74"/>
      <c r="LPR31" s="550"/>
      <c r="LPS31" s="117"/>
      <c r="LPT31" s="74"/>
      <c r="LPU31" s="74"/>
      <c r="LQG31" s="74"/>
      <c r="LQH31" s="550"/>
      <c r="LQI31" s="117"/>
      <c r="LQJ31" s="74"/>
      <c r="LQK31" s="74"/>
      <c r="LQW31" s="74"/>
      <c r="LQX31" s="550"/>
      <c r="LQY31" s="117"/>
      <c r="LQZ31" s="74"/>
      <c r="LRA31" s="74"/>
      <c r="LRM31" s="74"/>
      <c r="LRN31" s="550"/>
      <c r="LRO31" s="117"/>
      <c r="LRP31" s="74"/>
      <c r="LRQ31" s="74"/>
      <c r="LSC31" s="74"/>
      <c r="LSD31" s="550"/>
      <c r="LSE31" s="117"/>
      <c r="LSF31" s="74"/>
      <c r="LSG31" s="74"/>
      <c r="LSS31" s="74"/>
      <c r="LST31" s="550"/>
      <c r="LSU31" s="117"/>
      <c r="LSV31" s="74"/>
      <c r="LSW31" s="74"/>
      <c r="LTI31" s="74"/>
      <c r="LTJ31" s="550"/>
      <c r="LTK31" s="117"/>
      <c r="LTL31" s="74"/>
      <c r="LTM31" s="74"/>
      <c r="LTY31" s="74"/>
      <c r="LTZ31" s="550"/>
      <c r="LUA31" s="117"/>
      <c r="LUB31" s="74"/>
      <c r="LUC31" s="74"/>
      <c r="LUO31" s="74"/>
      <c r="LUP31" s="550"/>
      <c r="LUQ31" s="117"/>
      <c r="LUR31" s="74"/>
      <c r="LUS31" s="74"/>
      <c r="LVE31" s="74"/>
      <c r="LVF31" s="550"/>
      <c r="LVG31" s="117"/>
      <c r="LVH31" s="74"/>
      <c r="LVI31" s="74"/>
      <c r="LVU31" s="74"/>
      <c r="LVV31" s="550"/>
      <c r="LVW31" s="117"/>
      <c r="LVX31" s="74"/>
      <c r="LVY31" s="74"/>
      <c r="LWK31" s="74"/>
      <c r="LWL31" s="550"/>
      <c r="LWM31" s="117"/>
      <c r="LWN31" s="74"/>
      <c r="LWO31" s="74"/>
      <c r="LXA31" s="74"/>
      <c r="LXB31" s="550"/>
      <c r="LXC31" s="117"/>
      <c r="LXD31" s="74"/>
      <c r="LXE31" s="74"/>
      <c r="LXQ31" s="74"/>
      <c r="LXR31" s="550"/>
      <c r="LXS31" s="117"/>
      <c r="LXT31" s="74"/>
      <c r="LXU31" s="74"/>
      <c r="LYG31" s="74"/>
      <c r="LYH31" s="550"/>
      <c r="LYI31" s="117"/>
      <c r="LYJ31" s="74"/>
      <c r="LYK31" s="74"/>
      <c r="LYW31" s="74"/>
      <c r="LYX31" s="550"/>
      <c r="LYY31" s="117"/>
      <c r="LYZ31" s="74"/>
      <c r="LZA31" s="74"/>
      <c r="LZM31" s="74"/>
      <c r="LZN31" s="550"/>
      <c r="LZO31" s="117"/>
      <c r="LZP31" s="74"/>
      <c r="LZQ31" s="74"/>
      <c r="MAC31" s="74"/>
      <c r="MAD31" s="550"/>
      <c r="MAE31" s="117"/>
      <c r="MAF31" s="74"/>
      <c r="MAG31" s="74"/>
      <c r="MAS31" s="74"/>
      <c r="MAT31" s="550"/>
      <c r="MAU31" s="117"/>
      <c r="MAV31" s="74"/>
      <c r="MAW31" s="74"/>
      <c r="MBI31" s="74"/>
      <c r="MBJ31" s="550"/>
      <c r="MBK31" s="117"/>
      <c r="MBL31" s="74"/>
      <c r="MBM31" s="74"/>
      <c r="MBY31" s="74"/>
      <c r="MBZ31" s="550"/>
      <c r="MCA31" s="117"/>
      <c r="MCB31" s="74"/>
      <c r="MCC31" s="74"/>
      <c r="MCO31" s="74"/>
      <c r="MCP31" s="550"/>
      <c r="MCQ31" s="117"/>
      <c r="MCR31" s="74"/>
      <c r="MCS31" s="74"/>
      <c r="MDE31" s="74"/>
      <c r="MDF31" s="550"/>
      <c r="MDG31" s="117"/>
      <c r="MDH31" s="74"/>
      <c r="MDI31" s="74"/>
      <c r="MDU31" s="74"/>
      <c r="MDV31" s="550"/>
      <c r="MDW31" s="117"/>
      <c r="MDX31" s="74"/>
      <c r="MDY31" s="74"/>
      <c r="MEK31" s="74"/>
      <c r="MEL31" s="550"/>
      <c r="MEM31" s="117"/>
      <c r="MEN31" s="74"/>
      <c r="MEO31" s="74"/>
      <c r="MFA31" s="74"/>
      <c r="MFB31" s="550"/>
      <c r="MFC31" s="117"/>
      <c r="MFD31" s="74"/>
      <c r="MFE31" s="74"/>
      <c r="MFQ31" s="74"/>
      <c r="MFR31" s="550"/>
      <c r="MFS31" s="117"/>
      <c r="MFT31" s="74"/>
      <c r="MFU31" s="74"/>
      <c r="MGG31" s="74"/>
      <c r="MGH31" s="550"/>
      <c r="MGI31" s="117"/>
      <c r="MGJ31" s="74"/>
      <c r="MGK31" s="74"/>
      <c r="MGW31" s="74"/>
      <c r="MGX31" s="550"/>
      <c r="MGY31" s="117"/>
      <c r="MGZ31" s="74"/>
      <c r="MHA31" s="74"/>
      <c r="MHM31" s="74"/>
      <c r="MHN31" s="550"/>
      <c r="MHO31" s="117"/>
      <c r="MHP31" s="74"/>
      <c r="MHQ31" s="74"/>
      <c r="MIC31" s="74"/>
      <c r="MID31" s="550"/>
      <c r="MIE31" s="117"/>
      <c r="MIF31" s="74"/>
      <c r="MIG31" s="74"/>
      <c r="MIS31" s="74"/>
      <c r="MIT31" s="550"/>
      <c r="MIU31" s="117"/>
      <c r="MIV31" s="74"/>
      <c r="MIW31" s="74"/>
      <c r="MJI31" s="74"/>
      <c r="MJJ31" s="550"/>
      <c r="MJK31" s="117"/>
      <c r="MJL31" s="74"/>
      <c r="MJM31" s="74"/>
      <c r="MJY31" s="74"/>
      <c r="MJZ31" s="550"/>
      <c r="MKA31" s="117"/>
      <c r="MKB31" s="74"/>
      <c r="MKC31" s="74"/>
      <c r="MKO31" s="74"/>
      <c r="MKP31" s="550"/>
      <c r="MKQ31" s="117"/>
      <c r="MKR31" s="74"/>
      <c r="MKS31" s="74"/>
      <c r="MLE31" s="74"/>
      <c r="MLF31" s="550"/>
      <c r="MLG31" s="117"/>
      <c r="MLH31" s="74"/>
      <c r="MLI31" s="74"/>
      <c r="MLU31" s="74"/>
      <c r="MLV31" s="550"/>
      <c r="MLW31" s="117"/>
      <c r="MLX31" s="74"/>
      <c r="MLY31" s="74"/>
      <c r="MMK31" s="74"/>
      <c r="MML31" s="550"/>
      <c r="MMM31" s="117"/>
      <c r="MMN31" s="74"/>
      <c r="MMO31" s="74"/>
      <c r="MNA31" s="74"/>
      <c r="MNB31" s="550"/>
      <c r="MNC31" s="117"/>
      <c r="MND31" s="74"/>
      <c r="MNE31" s="74"/>
      <c r="MNQ31" s="74"/>
      <c r="MNR31" s="550"/>
      <c r="MNS31" s="117"/>
      <c r="MNT31" s="74"/>
      <c r="MNU31" s="74"/>
      <c r="MOG31" s="74"/>
      <c r="MOH31" s="550"/>
      <c r="MOI31" s="117"/>
      <c r="MOJ31" s="74"/>
      <c r="MOK31" s="74"/>
      <c r="MOW31" s="74"/>
      <c r="MOX31" s="550"/>
      <c r="MOY31" s="117"/>
      <c r="MOZ31" s="74"/>
      <c r="MPA31" s="74"/>
      <c r="MPM31" s="74"/>
      <c r="MPN31" s="550"/>
      <c r="MPO31" s="117"/>
      <c r="MPP31" s="74"/>
      <c r="MPQ31" s="74"/>
      <c r="MQC31" s="74"/>
      <c r="MQD31" s="550"/>
      <c r="MQE31" s="117"/>
      <c r="MQF31" s="74"/>
      <c r="MQG31" s="74"/>
      <c r="MQS31" s="74"/>
      <c r="MQT31" s="550"/>
      <c r="MQU31" s="117"/>
      <c r="MQV31" s="74"/>
      <c r="MQW31" s="74"/>
      <c r="MRI31" s="74"/>
      <c r="MRJ31" s="550"/>
      <c r="MRK31" s="117"/>
      <c r="MRL31" s="74"/>
      <c r="MRM31" s="74"/>
      <c r="MRY31" s="74"/>
      <c r="MRZ31" s="550"/>
      <c r="MSA31" s="117"/>
      <c r="MSB31" s="74"/>
      <c r="MSC31" s="74"/>
      <c r="MSO31" s="74"/>
      <c r="MSP31" s="550"/>
      <c r="MSQ31" s="117"/>
      <c r="MSR31" s="74"/>
      <c r="MSS31" s="74"/>
      <c r="MTE31" s="74"/>
      <c r="MTF31" s="550"/>
      <c r="MTG31" s="117"/>
      <c r="MTH31" s="74"/>
      <c r="MTI31" s="74"/>
      <c r="MTU31" s="74"/>
      <c r="MTV31" s="550"/>
      <c r="MTW31" s="117"/>
      <c r="MTX31" s="74"/>
      <c r="MTY31" s="74"/>
      <c r="MUK31" s="74"/>
      <c r="MUL31" s="550"/>
      <c r="MUM31" s="117"/>
      <c r="MUN31" s="74"/>
      <c r="MUO31" s="74"/>
      <c r="MVA31" s="74"/>
      <c r="MVB31" s="550"/>
      <c r="MVC31" s="117"/>
      <c r="MVD31" s="74"/>
      <c r="MVE31" s="74"/>
      <c r="MVQ31" s="74"/>
      <c r="MVR31" s="550"/>
      <c r="MVS31" s="117"/>
      <c r="MVT31" s="74"/>
      <c r="MVU31" s="74"/>
      <c r="MWG31" s="74"/>
      <c r="MWH31" s="550"/>
      <c r="MWI31" s="117"/>
      <c r="MWJ31" s="74"/>
      <c r="MWK31" s="74"/>
      <c r="MWW31" s="74"/>
      <c r="MWX31" s="550"/>
      <c r="MWY31" s="117"/>
      <c r="MWZ31" s="74"/>
      <c r="MXA31" s="74"/>
      <c r="MXM31" s="74"/>
      <c r="MXN31" s="550"/>
      <c r="MXO31" s="117"/>
      <c r="MXP31" s="74"/>
      <c r="MXQ31" s="74"/>
      <c r="MYC31" s="74"/>
      <c r="MYD31" s="550"/>
      <c r="MYE31" s="117"/>
      <c r="MYF31" s="74"/>
      <c r="MYG31" s="74"/>
      <c r="MYS31" s="74"/>
      <c r="MYT31" s="550"/>
      <c r="MYU31" s="117"/>
      <c r="MYV31" s="74"/>
      <c r="MYW31" s="74"/>
      <c r="MZI31" s="74"/>
      <c r="MZJ31" s="550"/>
      <c r="MZK31" s="117"/>
      <c r="MZL31" s="74"/>
      <c r="MZM31" s="74"/>
      <c r="MZY31" s="74"/>
      <c r="MZZ31" s="550"/>
      <c r="NAA31" s="117"/>
      <c r="NAB31" s="74"/>
      <c r="NAC31" s="74"/>
      <c r="NAO31" s="74"/>
      <c r="NAP31" s="550"/>
      <c r="NAQ31" s="117"/>
      <c r="NAR31" s="74"/>
      <c r="NAS31" s="74"/>
      <c r="NBE31" s="74"/>
      <c r="NBF31" s="550"/>
      <c r="NBG31" s="117"/>
      <c r="NBH31" s="74"/>
      <c r="NBI31" s="74"/>
      <c r="NBU31" s="74"/>
      <c r="NBV31" s="550"/>
      <c r="NBW31" s="117"/>
      <c r="NBX31" s="74"/>
      <c r="NBY31" s="74"/>
      <c r="NCK31" s="74"/>
      <c r="NCL31" s="550"/>
      <c r="NCM31" s="117"/>
      <c r="NCN31" s="74"/>
      <c r="NCO31" s="74"/>
      <c r="NDA31" s="74"/>
      <c r="NDB31" s="550"/>
      <c r="NDC31" s="117"/>
      <c r="NDD31" s="74"/>
      <c r="NDE31" s="74"/>
      <c r="NDQ31" s="74"/>
      <c r="NDR31" s="550"/>
      <c r="NDS31" s="117"/>
      <c r="NDT31" s="74"/>
      <c r="NDU31" s="74"/>
      <c r="NEG31" s="74"/>
      <c r="NEH31" s="550"/>
      <c r="NEI31" s="117"/>
      <c r="NEJ31" s="74"/>
      <c r="NEK31" s="74"/>
      <c r="NEW31" s="74"/>
      <c r="NEX31" s="550"/>
      <c r="NEY31" s="117"/>
      <c r="NEZ31" s="74"/>
      <c r="NFA31" s="74"/>
      <c r="NFM31" s="74"/>
      <c r="NFN31" s="550"/>
      <c r="NFO31" s="117"/>
      <c r="NFP31" s="74"/>
      <c r="NFQ31" s="74"/>
      <c r="NGC31" s="74"/>
      <c r="NGD31" s="550"/>
      <c r="NGE31" s="117"/>
      <c r="NGF31" s="74"/>
      <c r="NGG31" s="74"/>
      <c r="NGS31" s="74"/>
      <c r="NGT31" s="550"/>
      <c r="NGU31" s="117"/>
      <c r="NGV31" s="74"/>
      <c r="NGW31" s="74"/>
      <c r="NHI31" s="74"/>
      <c r="NHJ31" s="550"/>
      <c r="NHK31" s="117"/>
      <c r="NHL31" s="74"/>
      <c r="NHM31" s="74"/>
      <c r="NHY31" s="74"/>
      <c r="NHZ31" s="550"/>
      <c r="NIA31" s="117"/>
      <c r="NIB31" s="74"/>
      <c r="NIC31" s="74"/>
      <c r="NIO31" s="74"/>
      <c r="NIP31" s="550"/>
      <c r="NIQ31" s="117"/>
      <c r="NIR31" s="74"/>
      <c r="NIS31" s="74"/>
      <c r="NJE31" s="74"/>
      <c r="NJF31" s="550"/>
      <c r="NJG31" s="117"/>
      <c r="NJH31" s="74"/>
      <c r="NJI31" s="74"/>
      <c r="NJU31" s="74"/>
      <c r="NJV31" s="550"/>
      <c r="NJW31" s="117"/>
      <c r="NJX31" s="74"/>
      <c r="NJY31" s="74"/>
      <c r="NKK31" s="74"/>
      <c r="NKL31" s="550"/>
      <c r="NKM31" s="117"/>
      <c r="NKN31" s="74"/>
      <c r="NKO31" s="74"/>
      <c r="NLA31" s="74"/>
      <c r="NLB31" s="550"/>
      <c r="NLC31" s="117"/>
      <c r="NLD31" s="74"/>
      <c r="NLE31" s="74"/>
      <c r="NLQ31" s="74"/>
      <c r="NLR31" s="550"/>
      <c r="NLS31" s="117"/>
      <c r="NLT31" s="74"/>
      <c r="NLU31" s="74"/>
      <c r="NMG31" s="74"/>
      <c r="NMH31" s="550"/>
      <c r="NMI31" s="117"/>
      <c r="NMJ31" s="74"/>
      <c r="NMK31" s="74"/>
      <c r="NMW31" s="74"/>
      <c r="NMX31" s="550"/>
      <c r="NMY31" s="117"/>
      <c r="NMZ31" s="74"/>
      <c r="NNA31" s="74"/>
      <c r="NNM31" s="74"/>
      <c r="NNN31" s="550"/>
      <c r="NNO31" s="117"/>
      <c r="NNP31" s="74"/>
      <c r="NNQ31" s="74"/>
      <c r="NOC31" s="74"/>
      <c r="NOD31" s="550"/>
      <c r="NOE31" s="117"/>
      <c r="NOF31" s="74"/>
      <c r="NOG31" s="74"/>
      <c r="NOS31" s="74"/>
      <c r="NOT31" s="550"/>
      <c r="NOU31" s="117"/>
      <c r="NOV31" s="74"/>
      <c r="NOW31" s="74"/>
      <c r="NPI31" s="74"/>
      <c r="NPJ31" s="550"/>
      <c r="NPK31" s="117"/>
      <c r="NPL31" s="74"/>
      <c r="NPM31" s="74"/>
      <c r="NPY31" s="74"/>
      <c r="NPZ31" s="550"/>
      <c r="NQA31" s="117"/>
      <c r="NQB31" s="74"/>
      <c r="NQC31" s="74"/>
      <c r="NQO31" s="74"/>
      <c r="NQP31" s="550"/>
      <c r="NQQ31" s="117"/>
      <c r="NQR31" s="74"/>
      <c r="NQS31" s="74"/>
      <c r="NRE31" s="74"/>
      <c r="NRF31" s="550"/>
      <c r="NRG31" s="117"/>
      <c r="NRH31" s="74"/>
      <c r="NRI31" s="74"/>
      <c r="NRU31" s="74"/>
      <c r="NRV31" s="550"/>
      <c r="NRW31" s="117"/>
      <c r="NRX31" s="74"/>
      <c r="NRY31" s="74"/>
      <c r="NSK31" s="74"/>
      <c r="NSL31" s="550"/>
      <c r="NSM31" s="117"/>
      <c r="NSN31" s="74"/>
      <c r="NSO31" s="74"/>
      <c r="NTA31" s="74"/>
      <c r="NTB31" s="550"/>
      <c r="NTC31" s="117"/>
      <c r="NTD31" s="74"/>
      <c r="NTE31" s="74"/>
      <c r="NTQ31" s="74"/>
      <c r="NTR31" s="550"/>
      <c r="NTS31" s="117"/>
      <c r="NTT31" s="74"/>
      <c r="NTU31" s="74"/>
      <c r="NUG31" s="74"/>
      <c r="NUH31" s="550"/>
      <c r="NUI31" s="117"/>
      <c r="NUJ31" s="74"/>
      <c r="NUK31" s="74"/>
      <c r="NUW31" s="74"/>
      <c r="NUX31" s="550"/>
      <c r="NUY31" s="117"/>
      <c r="NUZ31" s="74"/>
      <c r="NVA31" s="74"/>
      <c r="NVM31" s="74"/>
      <c r="NVN31" s="550"/>
      <c r="NVO31" s="117"/>
      <c r="NVP31" s="74"/>
      <c r="NVQ31" s="74"/>
      <c r="NWC31" s="74"/>
      <c r="NWD31" s="550"/>
      <c r="NWE31" s="117"/>
      <c r="NWF31" s="74"/>
      <c r="NWG31" s="74"/>
      <c r="NWS31" s="74"/>
      <c r="NWT31" s="550"/>
      <c r="NWU31" s="117"/>
      <c r="NWV31" s="74"/>
      <c r="NWW31" s="74"/>
      <c r="NXI31" s="74"/>
      <c r="NXJ31" s="550"/>
      <c r="NXK31" s="117"/>
      <c r="NXL31" s="74"/>
      <c r="NXM31" s="74"/>
      <c r="NXY31" s="74"/>
      <c r="NXZ31" s="550"/>
      <c r="NYA31" s="117"/>
      <c r="NYB31" s="74"/>
      <c r="NYC31" s="74"/>
      <c r="NYO31" s="74"/>
      <c r="NYP31" s="550"/>
      <c r="NYQ31" s="117"/>
      <c r="NYR31" s="74"/>
      <c r="NYS31" s="74"/>
      <c r="NZE31" s="74"/>
      <c r="NZF31" s="550"/>
      <c r="NZG31" s="117"/>
      <c r="NZH31" s="74"/>
      <c r="NZI31" s="74"/>
      <c r="NZU31" s="74"/>
      <c r="NZV31" s="550"/>
      <c r="NZW31" s="117"/>
      <c r="NZX31" s="74"/>
      <c r="NZY31" s="74"/>
      <c r="OAK31" s="74"/>
      <c r="OAL31" s="550"/>
      <c r="OAM31" s="117"/>
      <c r="OAN31" s="74"/>
      <c r="OAO31" s="74"/>
      <c r="OBA31" s="74"/>
      <c r="OBB31" s="550"/>
      <c r="OBC31" s="117"/>
      <c r="OBD31" s="74"/>
      <c r="OBE31" s="74"/>
      <c r="OBQ31" s="74"/>
      <c r="OBR31" s="550"/>
      <c r="OBS31" s="117"/>
      <c r="OBT31" s="74"/>
      <c r="OBU31" s="74"/>
      <c r="OCG31" s="74"/>
      <c r="OCH31" s="550"/>
      <c r="OCI31" s="117"/>
      <c r="OCJ31" s="74"/>
      <c r="OCK31" s="74"/>
      <c r="OCW31" s="74"/>
      <c r="OCX31" s="550"/>
      <c r="OCY31" s="117"/>
      <c r="OCZ31" s="74"/>
      <c r="ODA31" s="74"/>
      <c r="ODM31" s="74"/>
      <c r="ODN31" s="550"/>
      <c r="ODO31" s="117"/>
      <c r="ODP31" s="74"/>
      <c r="ODQ31" s="74"/>
      <c r="OEC31" s="74"/>
      <c r="OED31" s="550"/>
      <c r="OEE31" s="117"/>
      <c r="OEF31" s="74"/>
      <c r="OEG31" s="74"/>
      <c r="OES31" s="74"/>
      <c r="OET31" s="550"/>
      <c r="OEU31" s="117"/>
      <c r="OEV31" s="74"/>
      <c r="OEW31" s="74"/>
      <c r="OFI31" s="74"/>
      <c r="OFJ31" s="550"/>
      <c r="OFK31" s="117"/>
      <c r="OFL31" s="74"/>
      <c r="OFM31" s="74"/>
      <c r="OFY31" s="74"/>
      <c r="OFZ31" s="550"/>
      <c r="OGA31" s="117"/>
      <c r="OGB31" s="74"/>
      <c r="OGC31" s="74"/>
      <c r="OGO31" s="74"/>
      <c r="OGP31" s="550"/>
      <c r="OGQ31" s="117"/>
      <c r="OGR31" s="74"/>
      <c r="OGS31" s="74"/>
      <c r="OHE31" s="74"/>
      <c r="OHF31" s="550"/>
      <c r="OHG31" s="117"/>
      <c r="OHH31" s="74"/>
      <c r="OHI31" s="74"/>
      <c r="OHU31" s="74"/>
      <c r="OHV31" s="550"/>
      <c r="OHW31" s="117"/>
      <c r="OHX31" s="74"/>
      <c r="OHY31" s="74"/>
      <c r="OIK31" s="74"/>
      <c r="OIL31" s="550"/>
      <c r="OIM31" s="117"/>
      <c r="OIN31" s="74"/>
      <c r="OIO31" s="74"/>
      <c r="OJA31" s="74"/>
      <c r="OJB31" s="550"/>
      <c r="OJC31" s="117"/>
      <c r="OJD31" s="74"/>
      <c r="OJE31" s="74"/>
      <c r="OJQ31" s="74"/>
      <c r="OJR31" s="550"/>
      <c r="OJS31" s="117"/>
      <c r="OJT31" s="74"/>
      <c r="OJU31" s="74"/>
      <c r="OKG31" s="74"/>
      <c r="OKH31" s="550"/>
      <c r="OKI31" s="117"/>
      <c r="OKJ31" s="74"/>
      <c r="OKK31" s="74"/>
      <c r="OKW31" s="74"/>
      <c r="OKX31" s="550"/>
      <c r="OKY31" s="117"/>
      <c r="OKZ31" s="74"/>
      <c r="OLA31" s="74"/>
      <c r="OLM31" s="74"/>
      <c r="OLN31" s="550"/>
      <c r="OLO31" s="117"/>
      <c r="OLP31" s="74"/>
      <c r="OLQ31" s="74"/>
      <c r="OMC31" s="74"/>
      <c r="OMD31" s="550"/>
      <c r="OME31" s="117"/>
      <c r="OMF31" s="74"/>
      <c r="OMG31" s="74"/>
      <c r="OMS31" s="74"/>
      <c r="OMT31" s="550"/>
      <c r="OMU31" s="117"/>
      <c r="OMV31" s="74"/>
      <c r="OMW31" s="74"/>
      <c r="ONI31" s="74"/>
      <c r="ONJ31" s="550"/>
      <c r="ONK31" s="117"/>
      <c r="ONL31" s="74"/>
      <c r="ONM31" s="74"/>
      <c r="ONY31" s="74"/>
      <c r="ONZ31" s="550"/>
      <c r="OOA31" s="117"/>
      <c r="OOB31" s="74"/>
      <c r="OOC31" s="74"/>
      <c r="OOO31" s="74"/>
      <c r="OOP31" s="550"/>
      <c r="OOQ31" s="117"/>
      <c r="OOR31" s="74"/>
      <c r="OOS31" s="74"/>
      <c r="OPE31" s="74"/>
      <c r="OPF31" s="550"/>
      <c r="OPG31" s="117"/>
      <c r="OPH31" s="74"/>
      <c r="OPI31" s="74"/>
      <c r="OPU31" s="74"/>
      <c r="OPV31" s="550"/>
      <c r="OPW31" s="117"/>
      <c r="OPX31" s="74"/>
      <c r="OPY31" s="74"/>
      <c r="OQK31" s="74"/>
      <c r="OQL31" s="550"/>
      <c r="OQM31" s="117"/>
      <c r="OQN31" s="74"/>
      <c r="OQO31" s="74"/>
      <c r="ORA31" s="74"/>
      <c r="ORB31" s="550"/>
      <c r="ORC31" s="117"/>
      <c r="ORD31" s="74"/>
      <c r="ORE31" s="74"/>
      <c r="ORQ31" s="74"/>
      <c r="ORR31" s="550"/>
      <c r="ORS31" s="117"/>
      <c r="ORT31" s="74"/>
      <c r="ORU31" s="74"/>
      <c r="OSG31" s="74"/>
      <c r="OSH31" s="550"/>
      <c r="OSI31" s="117"/>
      <c r="OSJ31" s="74"/>
      <c r="OSK31" s="74"/>
      <c r="OSW31" s="74"/>
      <c r="OSX31" s="550"/>
      <c r="OSY31" s="117"/>
      <c r="OSZ31" s="74"/>
      <c r="OTA31" s="74"/>
      <c r="OTM31" s="74"/>
      <c r="OTN31" s="550"/>
      <c r="OTO31" s="117"/>
      <c r="OTP31" s="74"/>
      <c r="OTQ31" s="74"/>
      <c r="OUC31" s="74"/>
      <c r="OUD31" s="550"/>
      <c r="OUE31" s="117"/>
      <c r="OUF31" s="74"/>
      <c r="OUG31" s="74"/>
      <c r="OUS31" s="74"/>
      <c r="OUT31" s="550"/>
      <c r="OUU31" s="117"/>
      <c r="OUV31" s="74"/>
      <c r="OUW31" s="74"/>
      <c r="OVI31" s="74"/>
      <c r="OVJ31" s="550"/>
      <c r="OVK31" s="117"/>
      <c r="OVL31" s="74"/>
      <c r="OVM31" s="74"/>
      <c r="OVY31" s="74"/>
      <c r="OVZ31" s="550"/>
      <c r="OWA31" s="117"/>
      <c r="OWB31" s="74"/>
      <c r="OWC31" s="74"/>
      <c r="OWO31" s="74"/>
      <c r="OWP31" s="550"/>
      <c r="OWQ31" s="117"/>
      <c r="OWR31" s="74"/>
      <c r="OWS31" s="74"/>
      <c r="OXE31" s="74"/>
      <c r="OXF31" s="550"/>
      <c r="OXG31" s="117"/>
      <c r="OXH31" s="74"/>
      <c r="OXI31" s="74"/>
      <c r="OXU31" s="74"/>
      <c r="OXV31" s="550"/>
      <c r="OXW31" s="117"/>
      <c r="OXX31" s="74"/>
      <c r="OXY31" s="74"/>
      <c r="OYK31" s="74"/>
      <c r="OYL31" s="550"/>
      <c r="OYM31" s="117"/>
      <c r="OYN31" s="74"/>
      <c r="OYO31" s="74"/>
      <c r="OZA31" s="74"/>
      <c r="OZB31" s="550"/>
      <c r="OZC31" s="117"/>
      <c r="OZD31" s="74"/>
      <c r="OZE31" s="74"/>
      <c r="OZQ31" s="74"/>
      <c r="OZR31" s="550"/>
      <c r="OZS31" s="117"/>
      <c r="OZT31" s="74"/>
      <c r="OZU31" s="74"/>
      <c r="PAG31" s="74"/>
      <c r="PAH31" s="550"/>
      <c r="PAI31" s="117"/>
      <c r="PAJ31" s="74"/>
      <c r="PAK31" s="74"/>
      <c r="PAW31" s="74"/>
      <c r="PAX31" s="550"/>
      <c r="PAY31" s="117"/>
      <c r="PAZ31" s="74"/>
      <c r="PBA31" s="74"/>
      <c r="PBM31" s="74"/>
      <c r="PBN31" s="550"/>
      <c r="PBO31" s="117"/>
      <c r="PBP31" s="74"/>
      <c r="PBQ31" s="74"/>
      <c r="PCC31" s="74"/>
      <c r="PCD31" s="550"/>
      <c r="PCE31" s="117"/>
      <c r="PCF31" s="74"/>
      <c r="PCG31" s="74"/>
      <c r="PCS31" s="74"/>
      <c r="PCT31" s="550"/>
      <c r="PCU31" s="117"/>
      <c r="PCV31" s="74"/>
      <c r="PCW31" s="74"/>
      <c r="PDI31" s="74"/>
      <c r="PDJ31" s="550"/>
      <c r="PDK31" s="117"/>
      <c r="PDL31" s="74"/>
      <c r="PDM31" s="74"/>
      <c r="PDY31" s="74"/>
      <c r="PDZ31" s="550"/>
      <c r="PEA31" s="117"/>
      <c r="PEB31" s="74"/>
      <c r="PEC31" s="74"/>
      <c r="PEO31" s="74"/>
      <c r="PEP31" s="550"/>
      <c r="PEQ31" s="117"/>
      <c r="PER31" s="74"/>
      <c r="PES31" s="74"/>
      <c r="PFE31" s="74"/>
      <c r="PFF31" s="550"/>
      <c r="PFG31" s="117"/>
      <c r="PFH31" s="74"/>
      <c r="PFI31" s="74"/>
      <c r="PFU31" s="74"/>
      <c r="PFV31" s="550"/>
      <c r="PFW31" s="117"/>
      <c r="PFX31" s="74"/>
      <c r="PFY31" s="74"/>
      <c r="PGK31" s="74"/>
      <c r="PGL31" s="550"/>
      <c r="PGM31" s="117"/>
      <c r="PGN31" s="74"/>
      <c r="PGO31" s="74"/>
      <c r="PHA31" s="74"/>
      <c r="PHB31" s="550"/>
      <c r="PHC31" s="117"/>
      <c r="PHD31" s="74"/>
      <c r="PHE31" s="74"/>
      <c r="PHQ31" s="74"/>
      <c r="PHR31" s="550"/>
      <c r="PHS31" s="117"/>
      <c r="PHT31" s="74"/>
      <c r="PHU31" s="74"/>
      <c r="PIG31" s="74"/>
      <c r="PIH31" s="550"/>
      <c r="PII31" s="117"/>
      <c r="PIJ31" s="74"/>
      <c r="PIK31" s="74"/>
      <c r="PIW31" s="74"/>
      <c r="PIX31" s="550"/>
      <c r="PIY31" s="117"/>
      <c r="PIZ31" s="74"/>
      <c r="PJA31" s="74"/>
      <c r="PJM31" s="74"/>
      <c r="PJN31" s="550"/>
      <c r="PJO31" s="117"/>
      <c r="PJP31" s="74"/>
      <c r="PJQ31" s="74"/>
      <c r="PKC31" s="74"/>
      <c r="PKD31" s="550"/>
      <c r="PKE31" s="117"/>
      <c r="PKF31" s="74"/>
      <c r="PKG31" s="74"/>
      <c r="PKS31" s="74"/>
      <c r="PKT31" s="550"/>
      <c r="PKU31" s="117"/>
      <c r="PKV31" s="74"/>
      <c r="PKW31" s="74"/>
      <c r="PLI31" s="74"/>
      <c r="PLJ31" s="550"/>
      <c r="PLK31" s="117"/>
      <c r="PLL31" s="74"/>
      <c r="PLM31" s="74"/>
      <c r="PLY31" s="74"/>
      <c r="PLZ31" s="550"/>
      <c r="PMA31" s="117"/>
      <c r="PMB31" s="74"/>
      <c r="PMC31" s="74"/>
      <c r="PMO31" s="74"/>
      <c r="PMP31" s="550"/>
      <c r="PMQ31" s="117"/>
      <c r="PMR31" s="74"/>
      <c r="PMS31" s="74"/>
      <c r="PNE31" s="74"/>
      <c r="PNF31" s="550"/>
      <c r="PNG31" s="117"/>
      <c r="PNH31" s="74"/>
      <c r="PNI31" s="74"/>
      <c r="PNU31" s="74"/>
      <c r="PNV31" s="550"/>
      <c r="PNW31" s="117"/>
      <c r="PNX31" s="74"/>
      <c r="PNY31" s="74"/>
      <c r="POK31" s="74"/>
      <c r="POL31" s="550"/>
      <c r="POM31" s="117"/>
      <c r="PON31" s="74"/>
      <c r="POO31" s="74"/>
      <c r="PPA31" s="74"/>
      <c r="PPB31" s="550"/>
      <c r="PPC31" s="117"/>
      <c r="PPD31" s="74"/>
      <c r="PPE31" s="74"/>
      <c r="PPQ31" s="74"/>
      <c r="PPR31" s="550"/>
      <c r="PPS31" s="117"/>
      <c r="PPT31" s="74"/>
      <c r="PPU31" s="74"/>
      <c r="PQG31" s="74"/>
      <c r="PQH31" s="550"/>
      <c r="PQI31" s="117"/>
      <c r="PQJ31" s="74"/>
      <c r="PQK31" s="74"/>
      <c r="PQW31" s="74"/>
      <c r="PQX31" s="550"/>
      <c r="PQY31" s="117"/>
      <c r="PQZ31" s="74"/>
      <c r="PRA31" s="74"/>
      <c r="PRM31" s="74"/>
      <c r="PRN31" s="550"/>
      <c r="PRO31" s="117"/>
      <c r="PRP31" s="74"/>
      <c r="PRQ31" s="74"/>
      <c r="PSC31" s="74"/>
      <c r="PSD31" s="550"/>
      <c r="PSE31" s="117"/>
      <c r="PSF31" s="74"/>
      <c r="PSG31" s="74"/>
      <c r="PSS31" s="74"/>
      <c r="PST31" s="550"/>
      <c r="PSU31" s="117"/>
      <c r="PSV31" s="74"/>
      <c r="PSW31" s="74"/>
      <c r="PTI31" s="74"/>
      <c r="PTJ31" s="550"/>
      <c r="PTK31" s="117"/>
      <c r="PTL31" s="74"/>
      <c r="PTM31" s="74"/>
      <c r="PTY31" s="74"/>
      <c r="PTZ31" s="550"/>
      <c r="PUA31" s="117"/>
      <c r="PUB31" s="74"/>
      <c r="PUC31" s="74"/>
      <c r="PUO31" s="74"/>
      <c r="PUP31" s="550"/>
      <c r="PUQ31" s="117"/>
      <c r="PUR31" s="74"/>
      <c r="PUS31" s="74"/>
      <c r="PVE31" s="74"/>
      <c r="PVF31" s="550"/>
      <c r="PVG31" s="117"/>
      <c r="PVH31" s="74"/>
      <c r="PVI31" s="74"/>
      <c r="PVU31" s="74"/>
      <c r="PVV31" s="550"/>
      <c r="PVW31" s="117"/>
      <c r="PVX31" s="74"/>
      <c r="PVY31" s="74"/>
      <c r="PWK31" s="74"/>
      <c r="PWL31" s="550"/>
      <c r="PWM31" s="117"/>
      <c r="PWN31" s="74"/>
      <c r="PWO31" s="74"/>
      <c r="PXA31" s="74"/>
      <c r="PXB31" s="550"/>
      <c r="PXC31" s="117"/>
      <c r="PXD31" s="74"/>
      <c r="PXE31" s="74"/>
      <c r="PXQ31" s="74"/>
      <c r="PXR31" s="550"/>
      <c r="PXS31" s="117"/>
      <c r="PXT31" s="74"/>
      <c r="PXU31" s="74"/>
      <c r="PYG31" s="74"/>
      <c r="PYH31" s="550"/>
      <c r="PYI31" s="117"/>
      <c r="PYJ31" s="74"/>
      <c r="PYK31" s="74"/>
      <c r="PYW31" s="74"/>
      <c r="PYX31" s="550"/>
      <c r="PYY31" s="117"/>
      <c r="PYZ31" s="74"/>
      <c r="PZA31" s="74"/>
      <c r="PZM31" s="74"/>
      <c r="PZN31" s="550"/>
      <c r="PZO31" s="117"/>
      <c r="PZP31" s="74"/>
      <c r="PZQ31" s="74"/>
      <c r="QAC31" s="74"/>
      <c r="QAD31" s="550"/>
      <c r="QAE31" s="117"/>
      <c r="QAF31" s="74"/>
      <c r="QAG31" s="74"/>
      <c r="QAS31" s="74"/>
      <c r="QAT31" s="550"/>
      <c r="QAU31" s="117"/>
      <c r="QAV31" s="74"/>
      <c r="QAW31" s="74"/>
      <c r="QBI31" s="74"/>
      <c r="QBJ31" s="550"/>
      <c r="QBK31" s="117"/>
      <c r="QBL31" s="74"/>
      <c r="QBM31" s="74"/>
      <c r="QBY31" s="74"/>
      <c r="QBZ31" s="550"/>
      <c r="QCA31" s="117"/>
      <c r="QCB31" s="74"/>
      <c r="QCC31" s="74"/>
      <c r="QCO31" s="74"/>
      <c r="QCP31" s="550"/>
      <c r="QCQ31" s="117"/>
      <c r="QCR31" s="74"/>
      <c r="QCS31" s="74"/>
      <c r="QDE31" s="74"/>
      <c r="QDF31" s="550"/>
      <c r="QDG31" s="117"/>
      <c r="QDH31" s="74"/>
      <c r="QDI31" s="74"/>
      <c r="QDU31" s="74"/>
      <c r="QDV31" s="550"/>
      <c r="QDW31" s="117"/>
      <c r="QDX31" s="74"/>
      <c r="QDY31" s="74"/>
      <c r="QEK31" s="74"/>
      <c r="QEL31" s="550"/>
      <c r="QEM31" s="117"/>
      <c r="QEN31" s="74"/>
      <c r="QEO31" s="74"/>
      <c r="QFA31" s="74"/>
      <c r="QFB31" s="550"/>
      <c r="QFC31" s="117"/>
      <c r="QFD31" s="74"/>
      <c r="QFE31" s="74"/>
      <c r="QFQ31" s="74"/>
      <c r="QFR31" s="550"/>
      <c r="QFS31" s="117"/>
      <c r="QFT31" s="74"/>
      <c r="QFU31" s="74"/>
      <c r="QGG31" s="74"/>
      <c r="QGH31" s="550"/>
      <c r="QGI31" s="117"/>
      <c r="QGJ31" s="74"/>
      <c r="QGK31" s="74"/>
      <c r="QGW31" s="74"/>
      <c r="QGX31" s="550"/>
      <c r="QGY31" s="117"/>
      <c r="QGZ31" s="74"/>
      <c r="QHA31" s="74"/>
      <c r="QHM31" s="74"/>
      <c r="QHN31" s="550"/>
      <c r="QHO31" s="117"/>
      <c r="QHP31" s="74"/>
      <c r="QHQ31" s="74"/>
      <c r="QIC31" s="74"/>
      <c r="QID31" s="550"/>
      <c r="QIE31" s="117"/>
      <c r="QIF31" s="74"/>
      <c r="QIG31" s="74"/>
      <c r="QIS31" s="74"/>
      <c r="QIT31" s="550"/>
      <c r="QIU31" s="117"/>
      <c r="QIV31" s="74"/>
      <c r="QIW31" s="74"/>
      <c r="QJI31" s="74"/>
      <c r="QJJ31" s="550"/>
      <c r="QJK31" s="117"/>
      <c r="QJL31" s="74"/>
      <c r="QJM31" s="74"/>
      <c r="QJY31" s="74"/>
      <c r="QJZ31" s="550"/>
      <c r="QKA31" s="117"/>
      <c r="QKB31" s="74"/>
      <c r="QKC31" s="74"/>
      <c r="QKO31" s="74"/>
      <c r="QKP31" s="550"/>
      <c r="QKQ31" s="117"/>
      <c r="QKR31" s="74"/>
      <c r="QKS31" s="74"/>
      <c r="QLE31" s="74"/>
      <c r="QLF31" s="550"/>
      <c r="QLG31" s="117"/>
      <c r="QLH31" s="74"/>
      <c r="QLI31" s="74"/>
      <c r="QLU31" s="74"/>
      <c r="QLV31" s="550"/>
      <c r="QLW31" s="117"/>
      <c r="QLX31" s="74"/>
      <c r="QLY31" s="74"/>
      <c r="QMK31" s="74"/>
      <c r="QML31" s="550"/>
      <c r="QMM31" s="117"/>
      <c r="QMN31" s="74"/>
      <c r="QMO31" s="74"/>
      <c r="QNA31" s="74"/>
      <c r="QNB31" s="550"/>
      <c r="QNC31" s="117"/>
      <c r="QND31" s="74"/>
      <c r="QNE31" s="74"/>
      <c r="QNQ31" s="74"/>
      <c r="QNR31" s="550"/>
      <c r="QNS31" s="117"/>
      <c r="QNT31" s="74"/>
      <c r="QNU31" s="74"/>
      <c r="QOG31" s="74"/>
      <c r="QOH31" s="550"/>
      <c r="QOI31" s="117"/>
      <c r="QOJ31" s="74"/>
      <c r="QOK31" s="74"/>
      <c r="QOW31" s="74"/>
      <c r="QOX31" s="550"/>
      <c r="QOY31" s="117"/>
      <c r="QOZ31" s="74"/>
      <c r="QPA31" s="74"/>
      <c r="QPM31" s="74"/>
      <c r="QPN31" s="550"/>
      <c r="QPO31" s="117"/>
      <c r="QPP31" s="74"/>
      <c r="QPQ31" s="74"/>
      <c r="QQC31" s="74"/>
      <c r="QQD31" s="550"/>
      <c r="QQE31" s="117"/>
      <c r="QQF31" s="74"/>
      <c r="QQG31" s="74"/>
      <c r="QQS31" s="74"/>
      <c r="QQT31" s="550"/>
      <c r="QQU31" s="117"/>
      <c r="QQV31" s="74"/>
      <c r="QQW31" s="74"/>
      <c r="QRI31" s="74"/>
      <c r="QRJ31" s="550"/>
      <c r="QRK31" s="117"/>
      <c r="QRL31" s="74"/>
      <c r="QRM31" s="74"/>
      <c r="QRY31" s="74"/>
      <c r="QRZ31" s="550"/>
      <c r="QSA31" s="117"/>
      <c r="QSB31" s="74"/>
      <c r="QSC31" s="74"/>
      <c r="QSO31" s="74"/>
      <c r="QSP31" s="550"/>
      <c r="QSQ31" s="117"/>
      <c r="QSR31" s="74"/>
      <c r="QSS31" s="74"/>
      <c r="QTE31" s="74"/>
      <c r="QTF31" s="550"/>
      <c r="QTG31" s="117"/>
      <c r="QTH31" s="74"/>
      <c r="QTI31" s="74"/>
      <c r="QTU31" s="74"/>
      <c r="QTV31" s="550"/>
      <c r="QTW31" s="117"/>
      <c r="QTX31" s="74"/>
      <c r="QTY31" s="74"/>
      <c r="QUK31" s="74"/>
      <c r="QUL31" s="550"/>
      <c r="QUM31" s="117"/>
      <c r="QUN31" s="74"/>
      <c r="QUO31" s="74"/>
      <c r="QVA31" s="74"/>
      <c r="QVB31" s="550"/>
      <c r="QVC31" s="117"/>
      <c r="QVD31" s="74"/>
      <c r="QVE31" s="74"/>
      <c r="QVQ31" s="74"/>
      <c r="QVR31" s="550"/>
      <c r="QVS31" s="117"/>
      <c r="QVT31" s="74"/>
      <c r="QVU31" s="74"/>
      <c r="QWG31" s="74"/>
      <c r="QWH31" s="550"/>
      <c r="QWI31" s="117"/>
      <c r="QWJ31" s="74"/>
      <c r="QWK31" s="74"/>
      <c r="QWW31" s="74"/>
      <c r="QWX31" s="550"/>
      <c r="QWY31" s="117"/>
      <c r="QWZ31" s="74"/>
      <c r="QXA31" s="74"/>
      <c r="QXM31" s="74"/>
      <c r="QXN31" s="550"/>
      <c r="QXO31" s="117"/>
      <c r="QXP31" s="74"/>
      <c r="QXQ31" s="74"/>
      <c r="QYC31" s="74"/>
      <c r="QYD31" s="550"/>
      <c r="QYE31" s="117"/>
      <c r="QYF31" s="74"/>
      <c r="QYG31" s="74"/>
      <c r="QYS31" s="74"/>
      <c r="QYT31" s="550"/>
      <c r="QYU31" s="117"/>
      <c r="QYV31" s="74"/>
      <c r="QYW31" s="74"/>
      <c r="QZI31" s="74"/>
      <c r="QZJ31" s="550"/>
      <c r="QZK31" s="117"/>
      <c r="QZL31" s="74"/>
      <c r="QZM31" s="74"/>
      <c r="QZY31" s="74"/>
      <c r="QZZ31" s="550"/>
      <c r="RAA31" s="117"/>
      <c r="RAB31" s="74"/>
      <c r="RAC31" s="74"/>
      <c r="RAO31" s="74"/>
      <c r="RAP31" s="550"/>
      <c r="RAQ31" s="117"/>
      <c r="RAR31" s="74"/>
      <c r="RAS31" s="74"/>
      <c r="RBE31" s="74"/>
      <c r="RBF31" s="550"/>
      <c r="RBG31" s="117"/>
      <c r="RBH31" s="74"/>
      <c r="RBI31" s="74"/>
      <c r="RBU31" s="74"/>
      <c r="RBV31" s="550"/>
      <c r="RBW31" s="117"/>
      <c r="RBX31" s="74"/>
      <c r="RBY31" s="74"/>
      <c r="RCK31" s="74"/>
      <c r="RCL31" s="550"/>
      <c r="RCM31" s="117"/>
      <c r="RCN31" s="74"/>
      <c r="RCO31" s="74"/>
      <c r="RDA31" s="74"/>
      <c r="RDB31" s="550"/>
      <c r="RDC31" s="117"/>
      <c r="RDD31" s="74"/>
      <c r="RDE31" s="74"/>
      <c r="RDQ31" s="74"/>
      <c r="RDR31" s="550"/>
      <c r="RDS31" s="117"/>
      <c r="RDT31" s="74"/>
      <c r="RDU31" s="74"/>
      <c r="REG31" s="74"/>
      <c r="REH31" s="550"/>
      <c r="REI31" s="117"/>
      <c r="REJ31" s="74"/>
      <c r="REK31" s="74"/>
      <c r="REW31" s="74"/>
      <c r="REX31" s="550"/>
      <c r="REY31" s="117"/>
      <c r="REZ31" s="74"/>
      <c r="RFA31" s="74"/>
      <c r="RFM31" s="74"/>
      <c r="RFN31" s="550"/>
      <c r="RFO31" s="117"/>
      <c r="RFP31" s="74"/>
      <c r="RFQ31" s="74"/>
      <c r="RGC31" s="74"/>
      <c r="RGD31" s="550"/>
      <c r="RGE31" s="117"/>
      <c r="RGF31" s="74"/>
      <c r="RGG31" s="74"/>
      <c r="RGS31" s="74"/>
      <c r="RGT31" s="550"/>
      <c r="RGU31" s="117"/>
      <c r="RGV31" s="74"/>
      <c r="RGW31" s="74"/>
      <c r="RHI31" s="74"/>
      <c r="RHJ31" s="550"/>
      <c r="RHK31" s="117"/>
      <c r="RHL31" s="74"/>
      <c r="RHM31" s="74"/>
      <c r="RHY31" s="74"/>
      <c r="RHZ31" s="550"/>
      <c r="RIA31" s="117"/>
      <c r="RIB31" s="74"/>
      <c r="RIC31" s="74"/>
      <c r="RIO31" s="74"/>
      <c r="RIP31" s="550"/>
      <c r="RIQ31" s="117"/>
      <c r="RIR31" s="74"/>
      <c r="RIS31" s="74"/>
      <c r="RJE31" s="74"/>
      <c r="RJF31" s="550"/>
      <c r="RJG31" s="117"/>
      <c r="RJH31" s="74"/>
      <c r="RJI31" s="74"/>
      <c r="RJU31" s="74"/>
      <c r="RJV31" s="550"/>
      <c r="RJW31" s="117"/>
      <c r="RJX31" s="74"/>
      <c r="RJY31" s="74"/>
      <c r="RKK31" s="74"/>
      <c r="RKL31" s="550"/>
      <c r="RKM31" s="117"/>
      <c r="RKN31" s="74"/>
      <c r="RKO31" s="74"/>
      <c r="RLA31" s="74"/>
      <c r="RLB31" s="550"/>
      <c r="RLC31" s="117"/>
      <c r="RLD31" s="74"/>
      <c r="RLE31" s="74"/>
      <c r="RLQ31" s="74"/>
      <c r="RLR31" s="550"/>
      <c r="RLS31" s="117"/>
      <c r="RLT31" s="74"/>
      <c r="RLU31" s="74"/>
      <c r="RMG31" s="74"/>
      <c r="RMH31" s="550"/>
      <c r="RMI31" s="117"/>
      <c r="RMJ31" s="74"/>
      <c r="RMK31" s="74"/>
      <c r="RMW31" s="74"/>
      <c r="RMX31" s="550"/>
      <c r="RMY31" s="117"/>
      <c r="RMZ31" s="74"/>
      <c r="RNA31" s="74"/>
      <c r="RNM31" s="74"/>
      <c r="RNN31" s="550"/>
      <c r="RNO31" s="117"/>
      <c r="RNP31" s="74"/>
      <c r="RNQ31" s="74"/>
      <c r="ROC31" s="74"/>
      <c r="ROD31" s="550"/>
      <c r="ROE31" s="117"/>
      <c r="ROF31" s="74"/>
      <c r="ROG31" s="74"/>
      <c r="ROS31" s="74"/>
      <c r="ROT31" s="550"/>
      <c r="ROU31" s="117"/>
      <c r="ROV31" s="74"/>
      <c r="ROW31" s="74"/>
      <c r="RPI31" s="74"/>
      <c r="RPJ31" s="550"/>
      <c r="RPK31" s="117"/>
      <c r="RPL31" s="74"/>
      <c r="RPM31" s="74"/>
      <c r="RPY31" s="74"/>
      <c r="RPZ31" s="550"/>
      <c r="RQA31" s="117"/>
      <c r="RQB31" s="74"/>
      <c r="RQC31" s="74"/>
      <c r="RQO31" s="74"/>
      <c r="RQP31" s="550"/>
      <c r="RQQ31" s="117"/>
      <c r="RQR31" s="74"/>
      <c r="RQS31" s="74"/>
      <c r="RRE31" s="74"/>
      <c r="RRF31" s="550"/>
      <c r="RRG31" s="117"/>
      <c r="RRH31" s="74"/>
      <c r="RRI31" s="74"/>
      <c r="RRU31" s="74"/>
      <c r="RRV31" s="550"/>
      <c r="RRW31" s="117"/>
      <c r="RRX31" s="74"/>
      <c r="RRY31" s="74"/>
      <c r="RSK31" s="74"/>
      <c r="RSL31" s="550"/>
      <c r="RSM31" s="117"/>
      <c r="RSN31" s="74"/>
      <c r="RSO31" s="74"/>
      <c r="RTA31" s="74"/>
      <c r="RTB31" s="550"/>
      <c r="RTC31" s="117"/>
      <c r="RTD31" s="74"/>
      <c r="RTE31" s="74"/>
      <c r="RTQ31" s="74"/>
      <c r="RTR31" s="550"/>
      <c r="RTS31" s="117"/>
      <c r="RTT31" s="74"/>
      <c r="RTU31" s="74"/>
      <c r="RUG31" s="74"/>
      <c r="RUH31" s="550"/>
      <c r="RUI31" s="117"/>
      <c r="RUJ31" s="74"/>
      <c r="RUK31" s="74"/>
      <c r="RUW31" s="74"/>
      <c r="RUX31" s="550"/>
      <c r="RUY31" s="117"/>
      <c r="RUZ31" s="74"/>
      <c r="RVA31" s="74"/>
      <c r="RVM31" s="74"/>
      <c r="RVN31" s="550"/>
      <c r="RVO31" s="117"/>
      <c r="RVP31" s="74"/>
      <c r="RVQ31" s="74"/>
      <c r="RWC31" s="74"/>
      <c r="RWD31" s="550"/>
      <c r="RWE31" s="117"/>
      <c r="RWF31" s="74"/>
      <c r="RWG31" s="74"/>
      <c r="RWS31" s="74"/>
      <c r="RWT31" s="550"/>
      <c r="RWU31" s="117"/>
      <c r="RWV31" s="74"/>
      <c r="RWW31" s="74"/>
      <c r="RXI31" s="74"/>
      <c r="RXJ31" s="550"/>
      <c r="RXK31" s="117"/>
      <c r="RXL31" s="74"/>
      <c r="RXM31" s="74"/>
      <c r="RXY31" s="74"/>
      <c r="RXZ31" s="550"/>
      <c r="RYA31" s="117"/>
      <c r="RYB31" s="74"/>
      <c r="RYC31" s="74"/>
      <c r="RYO31" s="74"/>
      <c r="RYP31" s="550"/>
      <c r="RYQ31" s="117"/>
      <c r="RYR31" s="74"/>
      <c r="RYS31" s="74"/>
      <c r="RZE31" s="74"/>
      <c r="RZF31" s="550"/>
      <c r="RZG31" s="117"/>
      <c r="RZH31" s="74"/>
      <c r="RZI31" s="74"/>
      <c r="RZU31" s="74"/>
      <c r="RZV31" s="550"/>
      <c r="RZW31" s="117"/>
      <c r="RZX31" s="74"/>
      <c r="RZY31" s="74"/>
      <c r="SAK31" s="74"/>
      <c r="SAL31" s="550"/>
      <c r="SAM31" s="117"/>
      <c r="SAN31" s="74"/>
      <c r="SAO31" s="74"/>
      <c r="SBA31" s="74"/>
      <c r="SBB31" s="550"/>
      <c r="SBC31" s="117"/>
      <c r="SBD31" s="74"/>
      <c r="SBE31" s="74"/>
      <c r="SBQ31" s="74"/>
      <c r="SBR31" s="550"/>
      <c r="SBS31" s="117"/>
      <c r="SBT31" s="74"/>
      <c r="SBU31" s="74"/>
      <c r="SCG31" s="74"/>
      <c r="SCH31" s="550"/>
      <c r="SCI31" s="117"/>
      <c r="SCJ31" s="74"/>
      <c r="SCK31" s="74"/>
      <c r="SCW31" s="74"/>
      <c r="SCX31" s="550"/>
      <c r="SCY31" s="117"/>
      <c r="SCZ31" s="74"/>
      <c r="SDA31" s="74"/>
      <c r="SDM31" s="74"/>
      <c r="SDN31" s="550"/>
      <c r="SDO31" s="117"/>
      <c r="SDP31" s="74"/>
      <c r="SDQ31" s="74"/>
      <c r="SEC31" s="74"/>
      <c r="SED31" s="550"/>
      <c r="SEE31" s="117"/>
      <c r="SEF31" s="74"/>
      <c r="SEG31" s="74"/>
      <c r="SES31" s="74"/>
      <c r="SET31" s="550"/>
      <c r="SEU31" s="117"/>
      <c r="SEV31" s="74"/>
      <c r="SEW31" s="74"/>
      <c r="SFI31" s="74"/>
      <c r="SFJ31" s="550"/>
      <c r="SFK31" s="117"/>
      <c r="SFL31" s="74"/>
      <c r="SFM31" s="74"/>
      <c r="SFY31" s="74"/>
      <c r="SFZ31" s="550"/>
      <c r="SGA31" s="117"/>
      <c r="SGB31" s="74"/>
      <c r="SGC31" s="74"/>
      <c r="SGO31" s="74"/>
      <c r="SGP31" s="550"/>
      <c r="SGQ31" s="117"/>
      <c r="SGR31" s="74"/>
      <c r="SGS31" s="74"/>
      <c r="SHE31" s="74"/>
      <c r="SHF31" s="550"/>
      <c r="SHG31" s="117"/>
      <c r="SHH31" s="74"/>
      <c r="SHI31" s="74"/>
      <c r="SHU31" s="74"/>
      <c r="SHV31" s="550"/>
      <c r="SHW31" s="117"/>
      <c r="SHX31" s="74"/>
      <c r="SHY31" s="74"/>
      <c r="SIK31" s="74"/>
      <c r="SIL31" s="550"/>
      <c r="SIM31" s="117"/>
      <c r="SIN31" s="74"/>
      <c r="SIO31" s="74"/>
      <c r="SJA31" s="74"/>
      <c r="SJB31" s="550"/>
      <c r="SJC31" s="117"/>
      <c r="SJD31" s="74"/>
      <c r="SJE31" s="74"/>
      <c r="SJQ31" s="74"/>
      <c r="SJR31" s="550"/>
      <c r="SJS31" s="117"/>
      <c r="SJT31" s="74"/>
      <c r="SJU31" s="74"/>
      <c r="SKG31" s="74"/>
      <c r="SKH31" s="550"/>
      <c r="SKI31" s="117"/>
      <c r="SKJ31" s="74"/>
      <c r="SKK31" s="74"/>
      <c r="SKW31" s="74"/>
      <c r="SKX31" s="550"/>
      <c r="SKY31" s="117"/>
      <c r="SKZ31" s="74"/>
      <c r="SLA31" s="74"/>
      <c r="SLM31" s="74"/>
      <c r="SLN31" s="550"/>
      <c r="SLO31" s="117"/>
      <c r="SLP31" s="74"/>
      <c r="SLQ31" s="74"/>
      <c r="SMC31" s="74"/>
      <c r="SMD31" s="550"/>
      <c r="SME31" s="117"/>
      <c r="SMF31" s="74"/>
      <c r="SMG31" s="74"/>
      <c r="SMS31" s="74"/>
      <c r="SMT31" s="550"/>
      <c r="SMU31" s="117"/>
      <c r="SMV31" s="74"/>
      <c r="SMW31" s="74"/>
      <c r="SNI31" s="74"/>
      <c r="SNJ31" s="550"/>
      <c r="SNK31" s="117"/>
      <c r="SNL31" s="74"/>
      <c r="SNM31" s="74"/>
      <c r="SNY31" s="74"/>
      <c r="SNZ31" s="550"/>
      <c r="SOA31" s="117"/>
      <c r="SOB31" s="74"/>
      <c r="SOC31" s="74"/>
      <c r="SOO31" s="74"/>
      <c r="SOP31" s="550"/>
      <c r="SOQ31" s="117"/>
      <c r="SOR31" s="74"/>
      <c r="SOS31" s="74"/>
      <c r="SPE31" s="74"/>
      <c r="SPF31" s="550"/>
      <c r="SPG31" s="117"/>
      <c r="SPH31" s="74"/>
      <c r="SPI31" s="74"/>
      <c r="SPU31" s="74"/>
      <c r="SPV31" s="550"/>
      <c r="SPW31" s="117"/>
      <c r="SPX31" s="74"/>
      <c r="SPY31" s="74"/>
      <c r="SQK31" s="74"/>
      <c r="SQL31" s="550"/>
      <c r="SQM31" s="117"/>
      <c r="SQN31" s="74"/>
      <c r="SQO31" s="74"/>
      <c r="SRA31" s="74"/>
      <c r="SRB31" s="550"/>
      <c r="SRC31" s="117"/>
      <c r="SRD31" s="74"/>
      <c r="SRE31" s="74"/>
      <c r="SRQ31" s="74"/>
      <c r="SRR31" s="550"/>
      <c r="SRS31" s="117"/>
      <c r="SRT31" s="74"/>
      <c r="SRU31" s="74"/>
      <c r="SSG31" s="74"/>
      <c r="SSH31" s="550"/>
      <c r="SSI31" s="117"/>
      <c r="SSJ31" s="74"/>
      <c r="SSK31" s="74"/>
      <c r="SSW31" s="74"/>
      <c r="SSX31" s="550"/>
      <c r="SSY31" s="117"/>
      <c r="SSZ31" s="74"/>
      <c r="STA31" s="74"/>
      <c r="STM31" s="74"/>
      <c r="STN31" s="550"/>
      <c r="STO31" s="117"/>
      <c r="STP31" s="74"/>
      <c r="STQ31" s="74"/>
      <c r="SUC31" s="74"/>
      <c r="SUD31" s="550"/>
      <c r="SUE31" s="117"/>
      <c r="SUF31" s="74"/>
      <c r="SUG31" s="74"/>
      <c r="SUS31" s="74"/>
      <c r="SUT31" s="550"/>
      <c r="SUU31" s="117"/>
      <c r="SUV31" s="74"/>
      <c r="SUW31" s="74"/>
      <c r="SVI31" s="74"/>
      <c r="SVJ31" s="550"/>
      <c r="SVK31" s="117"/>
      <c r="SVL31" s="74"/>
      <c r="SVM31" s="74"/>
      <c r="SVY31" s="74"/>
      <c r="SVZ31" s="550"/>
      <c r="SWA31" s="117"/>
      <c r="SWB31" s="74"/>
      <c r="SWC31" s="74"/>
      <c r="SWO31" s="74"/>
      <c r="SWP31" s="550"/>
      <c r="SWQ31" s="117"/>
      <c r="SWR31" s="74"/>
      <c r="SWS31" s="74"/>
      <c r="SXE31" s="74"/>
      <c r="SXF31" s="550"/>
      <c r="SXG31" s="117"/>
      <c r="SXH31" s="74"/>
      <c r="SXI31" s="74"/>
      <c r="SXU31" s="74"/>
      <c r="SXV31" s="550"/>
      <c r="SXW31" s="117"/>
      <c r="SXX31" s="74"/>
      <c r="SXY31" s="74"/>
      <c r="SYK31" s="74"/>
      <c r="SYL31" s="550"/>
      <c r="SYM31" s="117"/>
      <c r="SYN31" s="74"/>
      <c r="SYO31" s="74"/>
      <c r="SZA31" s="74"/>
      <c r="SZB31" s="550"/>
      <c r="SZC31" s="117"/>
      <c r="SZD31" s="74"/>
      <c r="SZE31" s="74"/>
      <c r="SZQ31" s="74"/>
      <c r="SZR31" s="550"/>
      <c r="SZS31" s="117"/>
      <c r="SZT31" s="74"/>
      <c r="SZU31" s="74"/>
      <c r="TAG31" s="74"/>
      <c r="TAH31" s="550"/>
      <c r="TAI31" s="117"/>
      <c r="TAJ31" s="74"/>
      <c r="TAK31" s="74"/>
      <c r="TAW31" s="74"/>
      <c r="TAX31" s="550"/>
      <c r="TAY31" s="117"/>
      <c r="TAZ31" s="74"/>
      <c r="TBA31" s="74"/>
      <c r="TBM31" s="74"/>
      <c r="TBN31" s="550"/>
      <c r="TBO31" s="117"/>
      <c r="TBP31" s="74"/>
      <c r="TBQ31" s="74"/>
      <c r="TCC31" s="74"/>
      <c r="TCD31" s="550"/>
      <c r="TCE31" s="117"/>
      <c r="TCF31" s="74"/>
      <c r="TCG31" s="74"/>
      <c r="TCS31" s="74"/>
      <c r="TCT31" s="550"/>
      <c r="TCU31" s="117"/>
      <c r="TCV31" s="74"/>
      <c r="TCW31" s="74"/>
      <c r="TDI31" s="74"/>
      <c r="TDJ31" s="550"/>
      <c r="TDK31" s="117"/>
      <c r="TDL31" s="74"/>
      <c r="TDM31" s="74"/>
      <c r="TDY31" s="74"/>
      <c r="TDZ31" s="550"/>
      <c r="TEA31" s="117"/>
      <c r="TEB31" s="74"/>
      <c r="TEC31" s="74"/>
      <c r="TEO31" s="74"/>
      <c r="TEP31" s="550"/>
      <c r="TEQ31" s="117"/>
      <c r="TER31" s="74"/>
      <c r="TES31" s="74"/>
      <c r="TFE31" s="74"/>
      <c r="TFF31" s="550"/>
      <c r="TFG31" s="117"/>
      <c r="TFH31" s="74"/>
      <c r="TFI31" s="74"/>
      <c r="TFU31" s="74"/>
      <c r="TFV31" s="550"/>
      <c r="TFW31" s="117"/>
      <c r="TFX31" s="74"/>
      <c r="TFY31" s="74"/>
      <c r="TGK31" s="74"/>
      <c r="TGL31" s="550"/>
      <c r="TGM31" s="117"/>
      <c r="TGN31" s="74"/>
      <c r="TGO31" s="74"/>
      <c r="THA31" s="74"/>
      <c r="THB31" s="550"/>
      <c r="THC31" s="117"/>
      <c r="THD31" s="74"/>
      <c r="THE31" s="74"/>
      <c r="THQ31" s="74"/>
      <c r="THR31" s="550"/>
      <c r="THS31" s="117"/>
      <c r="THT31" s="74"/>
      <c r="THU31" s="74"/>
      <c r="TIG31" s="74"/>
      <c r="TIH31" s="550"/>
      <c r="TII31" s="117"/>
      <c r="TIJ31" s="74"/>
      <c r="TIK31" s="74"/>
      <c r="TIW31" s="74"/>
      <c r="TIX31" s="550"/>
      <c r="TIY31" s="117"/>
      <c r="TIZ31" s="74"/>
      <c r="TJA31" s="74"/>
      <c r="TJM31" s="74"/>
      <c r="TJN31" s="550"/>
      <c r="TJO31" s="117"/>
      <c r="TJP31" s="74"/>
      <c r="TJQ31" s="74"/>
      <c r="TKC31" s="74"/>
      <c r="TKD31" s="550"/>
      <c r="TKE31" s="117"/>
      <c r="TKF31" s="74"/>
      <c r="TKG31" s="74"/>
      <c r="TKS31" s="74"/>
      <c r="TKT31" s="550"/>
      <c r="TKU31" s="117"/>
      <c r="TKV31" s="74"/>
      <c r="TKW31" s="74"/>
      <c r="TLI31" s="74"/>
      <c r="TLJ31" s="550"/>
      <c r="TLK31" s="117"/>
      <c r="TLL31" s="74"/>
      <c r="TLM31" s="74"/>
      <c r="TLY31" s="74"/>
      <c r="TLZ31" s="550"/>
      <c r="TMA31" s="117"/>
      <c r="TMB31" s="74"/>
      <c r="TMC31" s="74"/>
      <c r="TMO31" s="74"/>
      <c r="TMP31" s="550"/>
      <c r="TMQ31" s="117"/>
      <c r="TMR31" s="74"/>
      <c r="TMS31" s="74"/>
      <c r="TNE31" s="74"/>
      <c r="TNF31" s="550"/>
      <c r="TNG31" s="117"/>
      <c r="TNH31" s="74"/>
      <c r="TNI31" s="74"/>
      <c r="TNU31" s="74"/>
      <c r="TNV31" s="550"/>
      <c r="TNW31" s="117"/>
      <c r="TNX31" s="74"/>
      <c r="TNY31" s="74"/>
      <c r="TOK31" s="74"/>
      <c r="TOL31" s="550"/>
      <c r="TOM31" s="117"/>
      <c r="TON31" s="74"/>
      <c r="TOO31" s="74"/>
      <c r="TPA31" s="74"/>
      <c r="TPB31" s="550"/>
      <c r="TPC31" s="117"/>
      <c r="TPD31" s="74"/>
      <c r="TPE31" s="74"/>
      <c r="TPQ31" s="74"/>
      <c r="TPR31" s="550"/>
      <c r="TPS31" s="117"/>
      <c r="TPT31" s="74"/>
      <c r="TPU31" s="74"/>
      <c r="TQG31" s="74"/>
      <c r="TQH31" s="550"/>
      <c r="TQI31" s="117"/>
      <c r="TQJ31" s="74"/>
      <c r="TQK31" s="74"/>
      <c r="TQW31" s="74"/>
      <c r="TQX31" s="550"/>
      <c r="TQY31" s="117"/>
      <c r="TQZ31" s="74"/>
      <c r="TRA31" s="74"/>
      <c r="TRM31" s="74"/>
      <c r="TRN31" s="550"/>
      <c r="TRO31" s="117"/>
      <c r="TRP31" s="74"/>
      <c r="TRQ31" s="74"/>
      <c r="TSC31" s="74"/>
      <c r="TSD31" s="550"/>
      <c r="TSE31" s="117"/>
      <c r="TSF31" s="74"/>
      <c r="TSG31" s="74"/>
      <c r="TSS31" s="74"/>
      <c r="TST31" s="550"/>
      <c r="TSU31" s="117"/>
      <c r="TSV31" s="74"/>
      <c r="TSW31" s="74"/>
      <c r="TTI31" s="74"/>
      <c r="TTJ31" s="550"/>
      <c r="TTK31" s="117"/>
      <c r="TTL31" s="74"/>
      <c r="TTM31" s="74"/>
      <c r="TTY31" s="74"/>
      <c r="TTZ31" s="550"/>
      <c r="TUA31" s="117"/>
      <c r="TUB31" s="74"/>
      <c r="TUC31" s="74"/>
      <c r="TUO31" s="74"/>
      <c r="TUP31" s="550"/>
      <c r="TUQ31" s="117"/>
      <c r="TUR31" s="74"/>
      <c r="TUS31" s="74"/>
      <c r="TVE31" s="74"/>
      <c r="TVF31" s="550"/>
      <c r="TVG31" s="117"/>
      <c r="TVH31" s="74"/>
      <c r="TVI31" s="74"/>
      <c r="TVU31" s="74"/>
      <c r="TVV31" s="550"/>
      <c r="TVW31" s="117"/>
      <c r="TVX31" s="74"/>
      <c r="TVY31" s="74"/>
      <c r="TWK31" s="74"/>
      <c r="TWL31" s="550"/>
      <c r="TWM31" s="117"/>
      <c r="TWN31" s="74"/>
      <c r="TWO31" s="74"/>
      <c r="TXA31" s="74"/>
      <c r="TXB31" s="550"/>
      <c r="TXC31" s="117"/>
      <c r="TXD31" s="74"/>
      <c r="TXE31" s="74"/>
      <c r="TXQ31" s="74"/>
      <c r="TXR31" s="550"/>
      <c r="TXS31" s="117"/>
      <c r="TXT31" s="74"/>
      <c r="TXU31" s="74"/>
      <c r="TYG31" s="74"/>
      <c r="TYH31" s="550"/>
      <c r="TYI31" s="117"/>
      <c r="TYJ31" s="74"/>
      <c r="TYK31" s="74"/>
      <c r="TYW31" s="74"/>
      <c r="TYX31" s="550"/>
      <c r="TYY31" s="117"/>
      <c r="TYZ31" s="74"/>
      <c r="TZA31" s="74"/>
      <c r="TZM31" s="74"/>
      <c r="TZN31" s="550"/>
      <c r="TZO31" s="117"/>
      <c r="TZP31" s="74"/>
      <c r="TZQ31" s="74"/>
      <c r="UAC31" s="74"/>
      <c r="UAD31" s="550"/>
      <c r="UAE31" s="117"/>
      <c r="UAF31" s="74"/>
      <c r="UAG31" s="74"/>
      <c r="UAS31" s="74"/>
      <c r="UAT31" s="550"/>
      <c r="UAU31" s="117"/>
      <c r="UAV31" s="74"/>
      <c r="UAW31" s="74"/>
      <c r="UBI31" s="74"/>
      <c r="UBJ31" s="550"/>
      <c r="UBK31" s="117"/>
      <c r="UBL31" s="74"/>
      <c r="UBM31" s="74"/>
      <c r="UBY31" s="74"/>
      <c r="UBZ31" s="550"/>
      <c r="UCA31" s="117"/>
      <c r="UCB31" s="74"/>
      <c r="UCC31" s="74"/>
      <c r="UCO31" s="74"/>
      <c r="UCP31" s="550"/>
      <c r="UCQ31" s="117"/>
      <c r="UCR31" s="74"/>
      <c r="UCS31" s="74"/>
      <c r="UDE31" s="74"/>
      <c r="UDF31" s="550"/>
      <c r="UDG31" s="117"/>
      <c r="UDH31" s="74"/>
      <c r="UDI31" s="74"/>
      <c r="UDU31" s="74"/>
      <c r="UDV31" s="550"/>
      <c r="UDW31" s="117"/>
      <c r="UDX31" s="74"/>
      <c r="UDY31" s="74"/>
      <c r="UEK31" s="74"/>
      <c r="UEL31" s="550"/>
      <c r="UEM31" s="117"/>
      <c r="UEN31" s="74"/>
      <c r="UEO31" s="74"/>
      <c r="UFA31" s="74"/>
      <c r="UFB31" s="550"/>
      <c r="UFC31" s="117"/>
      <c r="UFD31" s="74"/>
      <c r="UFE31" s="74"/>
      <c r="UFQ31" s="74"/>
      <c r="UFR31" s="550"/>
      <c r="UFS31" s="117"/>
      <c r="UFT31" s="74"/>
      <c r="UFU31" s="74"/>
      <c r="UGG31" s="74"/>
      <c r="UGH31" s="550"/>
      <c r="UGI31" s="117"/>
      <c r="UGJ31" s="74"/>
      <c r="UGK31" s="74"/>
      <c r="UGW31" s="74"/>
      <c r="UGX31" s="550"/>
      <c r="UGY31" s="117"/>
      <c r="UGZ31" s="74"/>
      <c r="UHA31" s="74"/>
      <c r="UHM31" s="74"/>
      <c r="UHN31" s="550"/>
      <c r="UHO31" s="117"/>
      <c r="UHP31" s="74"/>
      <c r="UHQ31" s="74"/>
      <c r="UIC31" s="74"/>
      <c r="UID31" s="550"/>
      <c r="UIE31" s="117"/>
      <c r="UIF31" s="74"/>
      <c r="UIG31" s="74"/>
      <c r="UIS31" s="74"/>
      <c r="UIT31" s="550"/>
      <c r="UIU31" s="117"/>
      <c r="UIV31" s="74"/>
      <c r="UIW31" s="74"/>
      <c r="UJI31" s="74"/>
      <c r="UJJ31" s="550"/>
      <c r="UJK31" s="117"/>
      <c r="UJL31" s="74"/>
      <c r="UJM31" s="74"/>
      <c r="UJY31" s="74"/>
      <c r="UJZ31" s="550"/>
      <c r="UKA31" s="117"/>
      <c r="UKB31" s="74"/>
      <c r="UKC31" s="74"/>
      <c r="UKO31" s="74"/>
      <c r="UKP31" s="550"/>
      <c r="UKQ31" s="117"/>
      <c r="UKR31" s="74"/>
      <c r="UKS31" s="74"/>
      <c r="ULE31" s="74"/>
      <c r="ULF31" s="550"/>
      <c r="ULG31" s="117"/>
      <c r="ULH31" s="74"/>
      <c r="ULI31" s="74"/>
      <c r="ULU31" s="74"/>
      <c r="ULV31" s="550"/>
      <c r="ULW31" s="117"/>
      <c r="ULX31" s="74"/>
      <c r="ULY31" s="74"/>
      <c r="UMK31" s="74"/>
      <c r="UML31" s="550"/>
      <c r="UMM31" s="117"/>
      <c r="UMN31" s="74"/>
      <c r="UMO31" s="74"/>
      <c r="UNA31" s="74"/>
      <c r="UNB31" s="550"/>
      <c r="UNC31" s="117"/>
      <c r="UND31" s="74"/>
      <c r="UNE31" s="74"/>
      <c r="UNQ31" s="74"/>
      <c r="UNR31" s="550"/>
      <c r="UNS31" s="117"/>
      <c r="UNT31" s="74"/>
      <c r="UNU31" s="74"/>
      <c r="UOG31" s="74"/>
      <c r="UOH31" s="550"/>
      <c r="UOI31" s="117"/>
      <c r="UOJ31" s="74"/>
      <c r="UOK31" s="74"/>
      <c r="UOW31" s="74"/>
      <c r="UOX31" s="550"/>
      <c r="UOY31" s="117"/>
      <c r="UOZ31" s="74"/>
      <c r="UPA31" s="74"/>
      <c r="UPM31" s="74"/>
      <c r="UPN31" s="550"/>
      <c r="UPO31" s="117"/>
      <c r="UPP31" s="74"/>
      <c r="UPQ31" s="74"/>
      <c r="UQC31" s="74"/>
      <c r="UQD31" s="550"/>
      <c r="UQE31" s="117"/>
      <c r="UQF31" s="74"/>
      <c r="UQG31" s="74"/>
      <c r="UQS31" s="74"/>
      <c r="UQT31" s="550"/>
      <c r="UQU31" s="117"/>
      <c r="UQV31" s="74"/>
      <c r="UQW31" s="74"/>
      <c r="URI31" s="74"/>
      <c r="URJ31" s="550"/>
      <c r="URK31" s="117"/>
      <c r="URL31" s="74"/>
      <c r="URM31" s="74"/>
      <c r="URY31" s="74"/>
      <c r="URZ31" s="550"/>
      <c r="USA31" s="117"/>
      <c r="USB31" s="74"/>
      <c r="USC31" s="74"/>
      <c r="USO31" s="74"/>
      <c r="USP31" s="550"/>
      <c r="USQ31" s="117"/>
      <c r="USR31" s="74"/>
      <c r="USS31" s="74"/>
      <c r="UTE31" s="74"/>
      <c r="UTF31" s="550"/>
      <c r="UTG31" s="117"/>
      <c r="UTH31" s="74"/>
      <c r="UTI31" s="74"/>
      <c r="UTU31" s="74"/>
      <c r="UTV31" s="550"/>
      <c r="UTW31" s="117"/>
      <c r="UTX31" s="74"/>
      <c r="UTY31" s="74"/>
      <c r="UUK31" s="74"/>
      <c r="UUL31" s="550"/>
      <c r="UUM31" s="117"/>
      <c r="UUN31" s="74"/>
      <c r="UUO31" s="74"/>
      <c r="UVA31" s="74"/>
      <c r="UVB31" s="550"/>
      <c r="UVC31" s="117"/>
      <c r="UVD31" s="74"/>
      <c r="UVE31" s="74"/>
      <c r="UVQ31" s="74"/>
      <c r="UVR31" s="550"/>
      <c r="UVS31" s="117"/>
      <c r="UVT31" s="74"/>
      <c r="UVU31" s="74"/>
      <c r="UWG31" s="74"/>
      <c r="UWH31" s="550"/>
      <c r="UWI31" s="117"/>
      <c r="UWJ31" s="74"/>
      <c r="UWK31" s="74"/>
      <c r="UWW31" s="74"/>
      <c r="UWX31" s="550"/>
      <c r="UWY31" s="117"/>
      <c r="UWZ31" s="74"/>
      <c r="UXA31" s="74"/>
      <c r="UXM31" s="74"/>
      <c r="UXN31" s="550"/>
      <c r="UXO31" s="117"/>
      <c r="UXP31" s="74"/>
      <c r="UXQ31" s="74"/>
      <c r="UYC31" s="74"/>
      <c r="UYD31" s="550"/>
      <c r="UYE31" s="117"/>
      <c r="UYF31" s="74"/>
      <c r="UYG31" s="74"/>
      <c r="UYS31" s="74"/>
      <c r="UYT31" s="550"/>
      <c r="UYU31" s="117"/>
      <c r="UYV31" s="74"/>
      <c r="UYW31" s="74"/>
      <c r="UZI31" s="74"/>
      <c r="UZJ31" s="550"/>
      <c r="UZK31" s="117"/>
      <c r="UZL31" s="74"/>
      <c r="UZM31" s="74"/>
      <c r="UZY31" s="74"/>
      <c r="UZZ31" s="550"/>
      <c r="VAA31" s="117"/>
      <c r="VAB31" s="74"/>
      <c r="VAC31" s="74"/>
      <c r="VAO31" s="74"/>
      <c r="VAP31" s="550"/>
      <c r="VAQ31" s="117"/>
      <c r="VAR31" s="74"/>
      <c r="VAS31" s="74"/>
      <c r="VBE31" s="74"/>
      <c r="VBF31" s="550"/>
      <c r="VBG31" s="117"/>
      <c r="VBH31" s="74"/>
      <c r="VBI31" s="74"/>
      <c r="VBU31" s="74"/>
      <c r="VBV31" s="550"/>
      <c r="VBW31" s="117"/>
      <c r="VBX31" s="74"/>
      <c r="VBY31" s="74"/>
      <c r="VCK31" s="74"/>
      <c r="VCL31" s="550"/>
      <c r="VCM31" s="117"/>
      <c r="VCN31" s="74"/>
      <c r="VCO31" s="74"/>
      <c r="VDA31" s="74"/>
      <c r="VDB31" s="550"/>
      <c r="VDC31" s="117"/>
      <c r="VDD31" s="74"/>
      <c r="VDE31" s="74"/>
      <c r="VDQ31" s="74"/>
      <c r="VDR31" s="550"/>
      <c r="VDS31" s="117"/>
      <c r="VDT31" s="74"/>
      <c r="VDU31" s="74"/>
      <c r="VEG31" s="74"/>
      <c r="VEH31" s="550"/>
      <c r="VEI31" s="117"/>
      <c r="VEJ31" s="74"/>
      <c r="VEK31" s="74"/>
      <c r="VEW31" s="74"/>
      <c r="VEX31" s="550"/>
      <c r="VEY31" s="117"/>
      <c r="VEZ31" s="74"/>
      <c r="VFA31" s="74"/>
      <c r="VFM31" s="74"/>
      <c r="VFN31" s="550"/>
      <c r="VFO31" s="117"/>
      <c r="VFP31" s="74"/>
      <c r="VFQ31" s="74"/>
      <c r="VGC31" s="74"/>
      <c r="VGD31" s="550"/>
      <c r="VGE31" s="117"/>
      <c r="VGF31" s="74"/>
      <c r="VGG31" s="74"/>
      <c r="VGS31" s="74"/>
      <c r="VGT31" s="550"/>
      <c r="VGU31" s="117"/>
      <c r="VGV31" s="74"/>
      <c r="VGW31" s="74"/>
      <c r="VHI31" s="74"/>
      <c r="VHJ31" s="550"/>
      <c r="VHK31" s="117"/>
      <c r="VHL31" s="74"/>
      <c r="VHM31" s="74"/>
      <c r="VHY31" s="74"/>
      <c r="VHZ31" s="550"/>
      <c r="VIA31" s="117"/>
      <c r="VIB31" s="74"/>
      <c r="VIC31" s="74"/>
      <c r="VIO31" s="74"/>
      <c r="VIP31" s="550"/>
      <c r="VIQ31" s="117"/>
      <c r="VIR31" s="74"/>
      <c r="VIS31" s="74"/>
      <c r="VJE31" s="74"/>
      <c r="VJF31" s="550"/>
      <c r="VJG31" s="117"/>
      <c r="VJH31" s="74"/>
      <c r="VJI31" s="74"/>
      <c r="VJU31" s="74"/>
      <c r="VJV31" s="550"/>
      <c r="VJW31" s="117"/>
      <c r="VJX31" s="74"/>
      <c r="VJY31" s="74"/>
      <c r="VKK31" s="74"/>
      <c r="VKL31" s="550"/>
      <c r="VKM31" s="117"/>
      <c r="VKN31" s="74"/>
      <c r="VKO31" s="74"/>
      <c r="VLA31" s="74"/>
      <c r="VLB31" s="550"/>
      <c r="VLC31" s="117"/>
      <c r="VLD31" s="74"/>
      <c r="VLE31" s="74"/>
      <c r="VLQ31" s="74"/>
      <c r="VLR31" s="550"/>
      <c r="VLS31" s="117"/>
      <c r="VLT31" s="74"/>
      <c r="VLU31" s="74"/>
      <c r="VMG31" s="74"/>
      <c r="VMH31" s="550"/>
      <c r="VMI31" s="117"/>
      <c r="VMJ31" s="74"/>
      <c r="VMK31" s="74"/>
      <c r="VMW31" s="74"/>
      <c r="VMX31" s="550"/>
      <c r="VMY31" s="117"/>
      <c r="VMZ31" s="74"/>
      <c r="VNA31" s="74"/>
      <c r="VNM31" s="74"/>
      <c r="VNN31" s="550"/>
      <c r="VNO31" s="117"/>
      <c r="VNP31" s="74"/>
      <c r="VNQ31" s="74"/>
      <c r="VOC31" s="74"/>
      <c r="VOD31" s="550"/>
      <c r="VOE31" s="117"/>
      <c r="VOF31" s="74"/>
      <c r="VOG31" s="74"/>
      <c r="VOS31" s="74"/>
      <c r="VOT31" s="550"/>
      <c r="VOU31" s="117"/>
      <c r="VOV31" s="74"/>
      <c r="VOW31" s="74"/>
      <c r="VPI31" s="74"/>
      <c r="VPJ31" s="550"/>
      <c r="VPK31" s="117"/>
      <c r="VPL31" s="74"/>
      <c r="VPM31" s="74"/>
      <c r="VPY31" s="74"/>
      <c r="VPZ31" s="550"/>
      <c r="VQA31" s="117"/>
      <c r="VQB31" s="74"/>
      <c r="VQC31" s="74"/>
      <c r="VQO31" s="74"/>
      <c r="VQP31" s="550"/>
      <c r="VQQ31" s="117"/>
      <c r="VQR31" s="74"/>
      <c r="VQS31" s="74"/>
      <c r="VRE31" s="74"/>
      <c r="VRF31" s="550"/>
      <c r="VRG31" s="117"/>
      <c r="VRH31" s="74"/>
      <c r="VRI31" s="74"/>
      <c r="VRU31" s="74"/>
      <c r="VRV31" s="550"/>
      <c r="VRW31" s="117"/>
      <c r="VRX31" s="74"/>
      <c r="VRY31" s="74"/>
      <c r="VSK31" s="74"/>
      <c r="VSL31" s="550"/>
      <c r="VSM31" s="117"/>
      <c r="VSN31" s="74"/>
      <c r="VSO31" s="74"/>
      <c r="VTA31" s="74"/>
      <c r="VTB31" s="550"/>
      <c r="VTC31" s="117"/>
      <c r="VTD31" s="74"/>
      <c r="VTE31" s="74"/>
      <c r="VTQ31" s="74"/>
      <c r="VTR31" s="550"/>
      <c r="VTS31" s="117"/>
      <c r="VTT31" s="74"/>
      <c r="VTU31" s="74"/>
      <c r="VUG31" s="74"/>
      <c r="VUH31" s="550"/>
      <c r="VUI31" s="117"/>
      <c r="VUJ31" s="74"/>
      <c r="VUK31" s="74"/>
      <c r="VUW31" s="74"/>
      <c r="VUX31" s="550"/>
      <c r="VUY31" s="117"/>
      <c r="VUZ31" s="74"/>
      <c r="VVA31" s="74"/>
      <c r="VVM31" s="74"/>
      <c r="VVN31" s="550"/>
      <c r="VVO31" s="117"/>
      <c r="VVP31" s="74"/>
      <c r="VVQ31" s="74"/>
      <c r="VWC31" s="74"/>
      <c r="VWD31" s="550"/>
      <c r="VWE31" s="117"/>
      <c r="VWF31" s="74"/>
      <c r="VWG31" s="74"/>
      <c r="VWS31" s="74"/>
      <c r="VWT31" s="550"/>
      <c r="VWU31" s="117"/>
      <c r="VWV31" s="74"/>
      <c r="VWW31" s="74"/>
      <c r="VXI31" s="74"/>
      <c r="VXJ31" s="550"/>
      <c r="VXK31" s="117"/>
      <c r="VXL31" s="74"/>
      <c r="VXM31" s="74"/>
      <c r="VXY31" s="74"/>
      <c r="VXZ31" s="550"/>
      <c r="VYA31" s="117"/>
      <c r="VYB31" s="74"/>
      <c r="VYC31" s="74"/>
      <c r="VYO31" s="74"/>
      <c r="VYP31" s="550"/>
      <c r="VYQ31" s="117"/>
      <c r="VYR31" s="74"/>
      <c r="VYS31" s="74"/>
      <c r="VZE31" s="74"/>
      <c r="VZF31" s="550"/>
      <c r="VZG31" s="117"/>
      <c r="VZH31" s="74"/>
      <c r="VZI31" s="74"/>
      <c r="VZU31" s="74"/>
      <c r="VZV31" s="550"/>
      <c r="VZW31" s="117"/>
      <c r="VZX31" s="74"/>
      <c r="VZY31" s="74"/>
      <c r="WAK31" s="74"/>
      <c r="WAL31" s="550"/>
      <c r="WAM31" s="117"/>
      <c r="WAN31" s="74"/>
      <c r="WAO31" s="74"/>
      <c r="WBA31" s="74"/>
      <c r="WBB31" s="550"/>
      <c r="WBC31" s="117"/>
      <c r="WBD31" s="74"/>
      <c r="WBE31" s="74"/>
      <c r="WBQ31" s="74"/>
      <c r="WBR31" s="550"/>
      <c r="WBS31" s="117"/>
      <c r="WBT31" s="74"/>
      <c r="WBU31" s="74"/>
      <c r="WCG31" s="74"/>
      <c r="WCH31" s="550"/>
      <c r="WCI31" s="117"/>
      <c r="WCJ31" s="74"/>
      <c r="WCK31" s="74"/>
      <c r="WCW31" s="74"/>
      <c r="WCX31" s="550"/>
      <c r="WCY31" s="117"/>
      <c r="WCZ31" s="74"/>
      <c r="WDA31" s="74"/>
      <c r="WDM31" s="74"/>
      <c r="WDN31" s="550"/>
      <c r="WDO31" s="117"/>
      <c r="WDP31" s="74"/>
      <c r="WDQ31" s="74"/>
      <c r="WEC31" s="74"/>
      <c r="WED31" s="550"/>
      <c r="WEE31" s="117"/>
      <c r="WEF31" s="74"/>
      <c r="WEG31" s="74"/>
      <c r="WES31" s="74"/>
      <c r="WET31" s="550"/>
      <c r="WEU31" s="117"/>
      <c r="WEV31" s="74"/>
      <c r="WEW31" s="74"/>
      <c r="WFI31" s="74"/>
      <c r="WFJ31" s="550"/>
      <c r="WFK31" s="117"/>
      <c r="WFL31" s="74"/>
      <c r="WFM31" s="74"/>
      <c r="WFY31" s="74"/>
      <c r="WFZ31" s="550"/>
      <c r="WGA31" s="117"/>
      <c r="WGB31" s="74"/>
      <c r="WGC31" s="74"/>
      <c r="WGO31" s="74"/>
      <c r="WGP31" s="550"/>
      <c r="WGQ31" s="117"/>
      <c r="WGR31" s="74"/>
      <c r="WGS31" s="74"/>
      <c r="WHE31" s="74"/>
      <c r="WHF31" s="550"/>
      <c r="WHG31" s="117"/>
      <c r="WHH31" s="74"/>
      <c r="WHI31" s="74"/>
      <c r="WHU31" s="74"/>
      <c r="WHV31" s="550"/>
      <c r="WHW31" s="117"/>
      <c r="WHX31" s="74"/>
      <c r="WHY31" s="74"/>
      <c r="WIK31" s="74"/>
      <c r="WIL31" s="550"/>
      <c r="WIM31" s="117"/>
      <c r="WIN31" s="74"/>
      <c r="WIO31" s="74"/>
      <c r="WJA31" s="74"/>
      <c r="WJB31" s="550"/>
      <c r="WJC31" s="117"/>
      <c r="WJD31" s="74"/>
      <c r="WJE31" s="74"/>
      <c r="WJQ31" s="74"/>
      <c r="WJR31" s="550"/>
      <c r="WJS31" s="117"/>
      <c r="WJT31" s="74"/>
      <c r="WJU31" s="74"/>
      <c r="WKG31" s="74"/>
      <c r="WKH31" s="550"/>
      <c r="WKI31" s="117"/>
      <c r="WKJ31" s="74"/>
      <c r="WKK31" s="74"/>
      <c r="WKW31" s="74"/>
      <c r="WKX31" s="550"/>
      <c r="WKY31" s="117"/>
      <c r="WKZ31" s="74"/>
      <c r="WLA31" s="74"/>
      <c r="WLM31" s="74"/>
      <c r="WLN31" s="550"/>
      <c r="WLO31" s="117"/>
      <c r="WLP31" s="74"/>
      <c r="WLQ31" s="74"/>
      <c r="WMC31" s="74"/>
      <c r="WMD31" s="550"/>
      <c r="WME31" s="117"/>
      <c r="WMF31" s="74"/>
      <c r="WMG31" s="74"/>
      <c r="WMS31" s="74"/>
      <c r="WMT31" s="550"/>
      <c r="WMU31" s="117"/>
      <c r="WMV31" s="74"/>
      <c r="WMW31" s="74"/>
      <c r="WNI31" s="74"/>
      <c r="WNJ31" s="550"/>
      <c r="WNK31" s="117"/>
      <c r="WNL31" s="74"/>
      <c r="WNM31" s="74"/>
      <c r="WNY31" s="74"/>
      <c r="WNZ31" s="550"/>
      <c r="WOA31" s="117"/>
      <c r="WOB31" s="74"/>
      <c r="WOC31" s="74"/>
      <c r="WOO31" s="74"/>
      <c r="WOP31" s="550"/>
      <c r="WOQ31" s="117"/>
      <c r="WOR31" s="74"/>
      <c r="WOS31" s="74"/>
      <c r="WPE31" s="74"/>
      <c r="WPF31" s="550"/>
      <c r="WPG31" s="117"/>
      <c r="WPH31" s="74"/>
      <c r="WPI31" s="74"/>
      <c r="WPU31" s="74"/>
      <c r="WPV31" s="550"/>
      <c r="WPW31" s="117"/>
      <c r="WPX31" s="74"/>
      <c r="WPY31" s="74"/>
      <c r="WQK31" s="74"/>
      <c r="WQL31" s="550"/>
      <c r="WQM31" s="117"/>
      <c r="WQN31" s="74"/>
      <c r="WQO31" s="74"/>
      <c r="WRA31" s="74"/>
      <c r="WRB31" s="550"/>
      <c r="WRC31" s="117"/>
      <c r="WRD31" s="74"/>
      <c r="WRE31" s="74"/>
      <c r="WRQ31" s="74"/>
      <c r="WRR31" s="550"/>
      <c r="WRS31" s="117"/>
      <c r="WRT31" s="74"/>
      <c r="WRU31" s="74"/>
      <c r="WSG31" s="74"/>
      <c r="WSH31" s="550"/>
      <c r="WSI31" s="117"/>
      <c r="WSJ31" s="74"/>
      <c r="WSK31" s="74"/>
      <c r="WSW31" s="74"/>
      <c r="WSX31" s="550"/>
      <c r="WSY31" s="117"/>
      <c r="WSZ31" s="74"/>
      <c r="WTA31" s="74"/>
      <c r="WTM31" s="74"/>
      <c r="WTN31" s="550"/>
      <c r="WTO31" s="117"/>
      <c r="WTP31" s="74"/>
      <c r="WTQ31" s="74"/>
      <c r="WUC31" s="74"/>
      <c r="WUD31" s="550"/>
      <c r="WUE31" s="117"/>
      <c r="WUF31" s="74"/>
      <c r="WUG31" s="74"/>
      <c r="WUS31" s="74"/>
      <c r="WUT31" s="550"/>
      <c r="WUU31" s="117"/>
      <c r="WUV31" s="74"/>
      <c r="WUW31" s="74"/>
      <c r="WVI31" s="74"/>
      <c r="WVJ31" s="550"/>
      <c r="WVK31" s="117"/>
      <c r="WVL31" s="74"/>
      <c r="WVM31" s="74"/>
      <c r="WVY31" s="74"/>
      <c r="WVZ31" s="550"/>
      <c r="WWA31" s="117"/>
      <c r="WWB31" s="74"/>
      <c r="WWC31" s="74"/>
      <c r="WWO31" s="74"/>
      <c r="WWP31" s="550"/>
      <c r="WWQ31" s="117"/>
      <c r="WWR31" s="74"/>
      <c r="WWS31" s="74"/>
      <c r="WXE31" s="74"/>
      <c r="WXF31" s="550"/>
      <c r="WXG31" s="117"/>
      <c r="WXH31" s="74"/>
      <c r="WXI31" s="74"/>
      <c r="WXU31" s="74"/>
      <c r="WXV31" s="550"/>
      <c r="WXW31" s="117"/>
      <c r="WXX31" s="74"/>
      <c r="WXY31" s="74"/>
      <c r="WYK31" s="74"/>
      <c r="WYL31" s="550"/>
      <c r="WYM31" s="117"/>
      <c r="WYN31" s="74"/>
      <c r="WYO31" s="74"/>
      <c r="WZA31" s="74"/>
      <c r="WZB31" s="550"/>
      <c r="WZC31" s="117"/>
      <c r="WZD31" s="74"/>
      <c r="WZE31" s="74"/>
      <c r="WZQ31" s="74"/>
      <c r="WZR31" s="550"/>
      <c r="WZS31" s="117"/>
      <c r="WZT31" s="74"/>
      <c r="WZU31" s="74"/>
      <c r="XAG31" s="74"/>
      <c r="XAH31" s="550"/>
      <c r="XAI31" s="117"/>
      <c r="XAJ31" s="74"/>
      <c r="XAK31" s="74"/>
      <c r="XAW31" s="74"/>
      <c r="XAX31" s="550"/>
      <c r="XAY31" s="117"/>
      <c r="XAZ31" s="74"/>
      <c r="XBA31" s="74"/>
      <c r="XBM31" s="74"/>
      <c r="XBN31" s="550"/>
      <c r="XBO31" s="117"/>
      <c r="XBP31" s="74"/>
      <c r="XBQ31" s="74"/>
      <c r="XCC31" s="74"/>
      <c r="XCD31" s="550"/>
      <c r="XCE31" s="117"/>
      <c r="XCF31" s="74"/>
      <c r="XCG31" s="74"/>
      <c r="XCS31" s="74"/>
      <c r="XCT31" s="550"/>
      <c r="XCU31" s="117"/>
      <c r="XCV31" s="74"/>
      <c r="XCW31" s="74"/>
      <c r="XDI31" s="74"/>
      <c r="XDJ31" s="550"/>
      <c r="XDK31" s="117"/>
      <c r="XDL31" s="74"/>
      <c r="XDM31" s="74"/>
      <c r="XDY31" s="74"/>
      <c r="XDZ31" s="550"/>
      <c r="XEA31" s="117"/>
      <c r="XEB31" s="74"/>
      <c r="XEC31" s="74"/>
      <c r="XEO31" s="74"/>
      <c r="XEP31" s="550"/>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16" t="s">
        <v>475</v>
      </c>
      <c r="G32" s="61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50"/>
      <c r="FG32" s="117"/>
      <c r="FH32" s="74"/>
      <c r="FI32" s="74"/>
      <c r="FU32" s="74"/>
      <c r="FV32" s="550"/>
      <c r="FW32" s="117"/>
      <c r="FX32" s="74"/>
      <c r="FY32" s="74"/>
      <c r="GK32" s="74"/>
      <c r="GL32" s="550"/>
      <c r="GM32" s="117"/>
      <c r="GN32" s="74"/>
      <c r="GO32" s="74"/>
      <c r="HA32" s="74"/>
      <c r="HB32" s="550"/>
      <c r="HC32" s="117"/>
      <c r="HD32" s="74"/>
      <c r="HE32" s="74"/>
      <c r="HQ32" s="74"/>
      <c r="HR32" s="550"/>
      <c r="HS32" s="117"/>
      <c r="HT32" s="74"/>
      <c r="HU32" s="74"/>
      <c r="IG32" s="74"/>
      <c r="IH32" s="550"/>
      <c r="II32" s="117"/>
      <c r="IJ32" s="74"/>
      <c r="IK32" s="74"/>
      <c r="IW32" s="74"/>
      <c r="IX32" s="550"/>
      <c r="IY32" s="117"/>
      <c r="IZ32" s="74"/>
      <c r="JA32" s="74"/>
      <c r="JM32" s="74"/>
      <c r="JN32" s="550"/>
      <c r="JO32" s="117"/>
      <c r="JP32" s="74"/>
      <c r="JQ32" s="74"/>
      <c r="KC32" s="74"/>
      <c r="KD32" s="550"/>
      <c r="KE32" s="117"/>
      <c r="KF32" s="74"/>
      <c r="KG32" s="74"/>
      <c r="KS32" s="74"/>
      <c r="KT32" s="550"/>
      <c r="KU32" s="117"/>
      <c r="KV32" s="74"/>
      <c r="KW32" s="74"/>
      <c r="LI32" s="74"/>
      <c r="LJ32" s="550"/>
      <c r="LK32" s="117"/>
      <c r="LL32" s="74"/>
      <c r="LM32" s="74"/>
      <c r="LY32" s="74"/>
      <c r="LZ32" s="550"/>
      <c r="MA32" s="117"/>
      <c r="MB32" s="74"/>
      <c r="MC32" s="74"/>
      <c r="MO32" s="74"/>
      <c r="MP32" s="550"/>
      <c r="MQ32" s="117"/>
      <c r="MR32" s="74"/>
      <c r="MS32" s="74"/>
      <c r="NE32" s="74"/>
      <c r="NF32" s="550"/>
      <c r="NG32" s="117"/>
      <c r="NH32" s="74"/>
      <c r="NI32" s="74"/>
      <c r="NU32" s="74"/>
      <c r="NV32" s="550"/>
      <c r="NW32" s="117"/>
      <c r="NX32" s="74"/>
      <c r="NY32" s="74"/>
      <c r="OK32" s="74"/>
      <c r="OL32" s="550"/>
      <c r="OM32" s="117"/>
      <c r="ON32" s="74"/>
      <c r="OO32" s="74"/>
      <c r="PA32" s="74"/>
      <c r="PB32" s="550"/>
      <c r="PC32" s="117"/>
      <c r="PD32" s="74"/>
      <c r="PE32" s="74"/>
      <c r="PQ32" s="74"/>
      <c r="PR32" s="550"/>
      <c r="PS32" s="117"/>
      <c r="PT32" s="74"/>
      <c r="PU32" s="74"/>
      <c r="QG32" s="74"/>
      <c r="QH32" s="550"/>
      <c r="QI32" s="117"/>
      <c r="QJ32" s="74"/>
      <c r="QK32" s="74"/>
      <c r="QW32" s="74"/>
      <c r="QX32" s="550"/>
      <c r="QY32" s="117"/>
      <c r="QZ32" s="74"/>
      <c r="RA32" s="74"/>
      <c r="RM32" s="74"/>
      <c r="RN32" s="550"/>
      <c r="RO32" s="117"/>
      <c r="RP32" s="74"/>
      <c r="RQ32" s="74"/>
      <c r="SC32" s="74"/>
      <c r="SD32" s="550"/>
      <c r="SE32" s="117"/>
      <c r="SF32" s="74"/>
      <c r="SG32" s="74"/>
      <c r="SS32" s="74"/>
      <c r="ST32" s="550"/>
      <c r="SU32" s="117"/>
      <c r="SV32" s="74"/>
      <c r="SW32" s="74"/>
      <c r="TI32" s="74"/>
      <c r="TJ32" s="550"/>
      <c r="TK32" s="117"/>
      <c r="TL32" s="74"/>
      <c r="TM32" s="74"/>
      <c r="TY32" s="74"/>
      <c r="TZ32" s="550"/>
      <c r="UA32" s="117"/>
      <c r="UB32" s="74"/>
      <c r="UC32" s="74"/>
      <c r="UO32" s="74"/>
      <c r="UP32" s="550"/>
      <c r="UQ32" s="117"/>
      <c r="UR32" s="74"/>
      <c r="US32" s="74"/>
      <c r="VE32" s="74"/>
      <c r="VF32" s="550"/>
      <c r="VG32" s="117"/>
      <c r="VH32" s="74"/>
      <c r="VI32" s="74"/>
      <c r="VU32" s="74"/>
      <c r="VV32" s="550"/>
      <c r="VW32" s="117"/>
      <c r="VX32" s="74"/>
      <c r="VY32" s="74"/>
      <c r="WK32" s="74"/>
      <c r="WL32" s="550"/>
      <c r="WM32" s="117"/>
      <c r="WN32" s="74"/>
      <c r="WO32" s="74"/>
      <c r="XA32" s="74"/>
      <c r="XB32" s="550"/>
      <c r="XC32" s="117"/>
      <c r="XD32" s="74"/>
      <c r="XE32" s="74"/>
      <c r="XQ32" s="74"/>
      <c r="XR32" s="550"/>
      <c r="XS32" s="117"/>
      <c r="XT32" s="74"/>
      <c r="XU32" s="74"/>
      <c r="YG32" s="74"/>
      <c r="YH32" s="550"/>
      <c r="YI32" s="117"/>
      <c r="YJ32" s="74"/>
      <c r="YK32" s="74"/>
      <c r="YW32" s="74"/>
      <c r="YX32" s="550"/>
      <c r="YY32" s="117"/>
      <c r="YZ32" s="74"/>
      <c r="ZA32" s="74"/>
      <c r="ZM32" s="74"/>
      <c r="ZN32" s="550"/>
      <c r="ZO32" s="117"/>
      <c r="ZP32" s="74"/>
      <c r="ZQ32" s="74"/>
      <c r="AAC32" s="74"/>
      <c r="AAD32" s="550"/>
      <c r="AAE32" s="117"/>
      <c r="AAF32" s="74"/>
      <c r="AAG32" s="74"/>
      <c r="AAS32" s="74"/>
      <c r="AAT32" s="550"/>
      <c r="AAU32" s="117"/>
      <c r="AAV32" s="74"/>
      <c r="AAW32" s="74"/>
      <c r="ABI32" s="74"/>
      <c r="ABJ32" s="550"/>
      <c r="ABK32" s="117"/>
      <c r="ABL32" s="74"/>
      <c r="ABM32" s="74"/>
      <c r="ABY32" s="74"/>
      <c r="ABZ32" s="550"/>
      <c r="ACA32" s="117"/>
      <c r="ACB32" s="74"/>
      <c r="ACC32" s="74"/>
      <c r="ACO32" s="74"/>
      <c r="ACP32" s="550"/>
      <c r="ACQ32" s="117"/>
      <c r="ACR32" s="74"/>
      <c r="ACS32" s="74"/>
      <c r="ADE32" s="74"/>
      <c r="ADF32" s="550"/>
      <c r="ADG32" s="117"/>
      <c r="ADH32" s="74"/>
      <c r="ADI32" s="74"/>
      <c r="ADU32" s="74"/>
      <c r="ADV32" s="550"/>
      <c r="ADW32" s="117"/>
      <c r="ADX32" s="74"/>
      <c r="ADY32" s="74"/>
      <c r="AEK32" s="74"/>
      <c r="AEL32" s="550"/>
      <c r="AEM32" s="117"/>
      <c r="AEN32" s="74"/>
      <c r="AEO32" s="74"/>
      <c r="AFA32" s="74"/>
      <c r="AFB32" s="550"/>
      <c r="AFC32" s="117"/>
      <c r="AFD32" s="74"/>
      <c r="AFE32" s="74"/>
      <c r="AFQ32" s="74"/>
      <c r="AFR32" s="550"/>
      <c r="AFS32" s="117"/>
      <c r="AFT32" s="74"/>
      <c r="AFU32" s="74"/>
      <c r="AGG32" s="74"/>
      <c r="AGH32" s="550"/>
      <c r="AGI32" s="117"/>
      <c r="AGJ32" s="74"/>
      <c r="AGK32" s="74"/>
      <c r="AGW32" s="74"/>
      <c r="AGX32" s="550"/>
      <c r="AGY32" s="117"/>
      <c r="AGZ32" s="74"/>
      <c r="AHA32" s="74"/>
      <c r="AHM32" s="74"/>
      <c r="AHN32" s="550"/>
      <c r="AHO32" s="117"/>
      <c r="AHP32" s="74"/>
      <c r="AHQ32" s="74"/>
      <c r="AIC32" s="74"/>
      <c r="AID32" s="550"/>
      <c r="AIE32" s="117"/>
      <c r="AIF32" s="74"/>
      <c r="AIG32" s="74"/>
      <c r="AIS32" s="74"/>
      <c r="AIT32" s="550"/>
      <c r="AIU32" s="117"/>
      <c r="AIV32" s="74"/>
      <c r="AIW32" s="74"/>
      <c r="AJI32" s="74"/>
      <c r="AJJ32" s="550"/>
      <c r="AJK32" s="117"/>
      <c r="AJL32" s="74"/>
      <c r="AJM32" s="74"/>
      <c r="AJY32" s="74"/>
      <c r="AJZ32" s="550"/>
      <c r="AKA32" s="117"/>
      <c r="AKB32" s="74"/>
      <c r="AKC32" s="74"/>
      <c r="AKO32" s="74"/>
      <c r="AKP32" s="550"/>
      <c r="AKQ32" s="117"/>
      <c r="AKR32" s="74"/>
      <c r="AKS32" s="74"/>
      <c r="ALE32" s="74"/>
      <c r="ALF32" s="550"/>
      <c r="ALG32" s="117"/>
      <c r="ALH32" s="74"/>
      <c r="ALI32" s="74"/>
      <c r="ALU32" s="74"/>
      <c r="ALV32" s="550"/>
      <c r="ALW32" s="117"/>
      <c r="ALX32" s="74"/>
      <c r="ALY32" s="74"/>
      <c r="AMK32" s="74"/>
      <c r="AML32" s="550"/>
      <c r="AMM32" s="117"/>
      <c r="AMN32" s="74"/>
      <c r="AMO32" s="74"/>
      <c r="ANA32" s="74"/>
      <c r="ANB32" s="550"/>
      <c r="ANC32" s="117"/>
      <c r="AND32" s="74"/>
      <c r="ANE32" s="74"/>
      <c r="ANQ32" s="74"/>
      <c r="ANR32" s="550"/>
      <c r="ANS32" s="117"/>
      <c r="ANT32" s="74"/>
      <c r="ANU32" s="74"/>
      <c r="AOG32" s="74"/>
      <c r="AOH32" s="550"/>
      <c r="AOI32" s="117"/>
      <c r="AOJ32" s="74"/>
      <c r="AOK32" s="74"/>
      <c r="AOW32" s="74"/>
      <c r="AOX32" s="550"/>
      <c r="AOY32" s="117"/>
      <c r="AOZ32" s="74"/>
      <c r="APA32" s="74"/>
      <c r="APM32" s="74"/>
      <c r="APN32" s="550"/>
      <c r="APO32" s="117"/>
      <c r="APP32" s="74"/>
      <c r="APQ32" s="74"/>
      <c r="AQC32" s="74"/>
      <c r="AQD32" s="550"/>
      <c r="AQE32" s="117"/>
      <c r="AQF32" s="74"/>
      <c r="AQG32" s="74"/>
      <c r="AQS32" s="74"/>
      <c r="AQT32" s="550"/>
      <c r="AQU32" s="117"/>
      <c r="AQV32" s="74"/>
      <c r="AQW32" s="74"/>
      <c r="ARI32" s="74"/>
      <c r="ARJ32" s="550"/>
      <c r="ARK32" s="117"/>
      <c r="ARL32" s="74"/>
      <c r="ARM32" s="74"/>
      <c r="ARY32" s="74"/>
      <c r="ARZ32" s="550"/>
      <c r="ASA32" s="117"/>
      <c r="ASB32" s="74"/>
      <c r="ASC32" s="74"/>
      <c r="ASO32" s="74"/>
      <c r="ASP32" s="550"/>
      <c r="ASQ32" s="117"/>
      <c r="ASR32" s="74"/>
      <c r="ASS32" s="74"/>
      <c r="ATE32" s="74"/>
      <c r="ATF32" s="550"/>
      <c r="ATG32" s="117"/>
      <c r="ATH32" s="74"/>
      <c r="ATI32" s="74"/>
      <c r="ATU32" s="74"/>
      <c r="ATV32" s="550"/>
      <c r="ATW32" s="117"/>
      <c r="ATX32" s="74"/>
      <c r="ATY32" s="74"/>
      <c r="AUK32" s="74"/>
      <c r="AUL32" s="550"/>
      <c r="AUM32" s="117"/>
      <c r="AUN32" s="74"/>
      <c r="AUO32" s="74"/>
      <c r="AVA32" s="74"/>
      <c r="AVB32" s="550"/>
      <c r="AVC32" s="117"/>
      <c r="AVD32" s="74"/>
      <c r="AVE32" s="74"/>
      <c r="AVQ32" s="74"/>
      <c r="AVR32" s="550"/>
      <c r="AVS32" s="117"/>
      <c r="AVT32" s="74"/>
      <c r="AVU32" s="74"/>
      <c r="AWG32" s="74"/>
      <c r="AWH32" s="550"/>
      <c r="AWI32" s="117"/>
      <c r="AWJ32" s="74"/>
      <c r="AWK32" s="74"/>
      <c r="AWW32" s="74"/>
      <c r="AWX32" s="550"/>
      <c r="AWY32" s="117"/>
      <c r="AWZ32" s="74"/>
      <c r="AXA32" s="74"/>
      <c r="AXM32" s="74"/>
      <c r="AXN32" s="550"/>
      <c r="AXO32" s="117"/>
      <c r="AXP32" s="74"/>
      <c r="AXQ32" s="74"/>
      <c r="AYC32" s="74"/>
      <c r="AYD32" s="550"/>
      <c r="AYE32" s="117"/>
      <c r="AYF32" s="74"/>
      <c r="AYG32" s="74"/>
      <c r="AYS32" s="74"/>
      <c r="AYT32" s="550"/>
      <c r="AYU32" s="117"/>
      <c r="AYV32" s="74"/>
      <c r="AYW32" s="74"/>
      <c r="AZI32" s="74"/>
      <c r="AZJ32" s="550"/>
      <c r="AZK32" s="117"/>
      <c r="AZL32" s="74"/>
      <c r="AZM32" s="74"/>
      <c r="AZY32" s="74"/>
      <c r="AZZ32" s="550"/>
      <c r="BAA32" s="117"/>
      <c r="BAB32" s="74"/>
      <c r="BAC32" s="74"/>
      <c r="BAO32" s="74"/>
      <c r="BAP32" s="550"/>
      <c r="BAQ32" s="117"/>
      <c r="BAR32" s="74"/>
      <c r="BAS32" s="74"/>
      <c r="BBE32" s="74"/>
      <c r="BBF32" s="550"/>
      <c r="BBG32" s="117"/>
      <c r="BBH32" s="74"/>
      <c r="BBI32" s="74"/>
      <c r="BBU32" s="74"/>
      <c r="BBV32" s="550"/>
      <c r="BBW32" s="117"/>
      <c r="BBX32" s="74"/>
      <c r="BBY32" s="74"/>
      <c r="BCK32" s="74"/>
      <c r="BCL32" s="550"/>
      <c r="BCM32" s="117"/>
      <c r="BCN32" s="74"/>
      <c r="BCO32" s="74"/>
      <c r="BDA32" s="74"/>
      <c r="BDB32" s="550"/>
      <c r="BDC32" s="117"/>
      <c r="BDD32" s="74"/>
      <c r="BDE32" s="74"/>
      <c r="BDQ32" s="74"/>
      <c r="BDR32" s="550"/>
      <c r="BDS32" s="117"/>
      <c r="BDT32" s="74"/>
      <c r="BDU32" s="74"/>
      <c r="BEG32" s="74"/>
      <c r="BEH32" s="550"/>
      <c r="BEI32" s="117"/>
      <c r="BEJ32" s="74"/>
      <c r="BEK32" s="74"/>
      <c r="BEW32" s="74"/>
      <c r="BEX32" s="550"/>
      <c r="BEY32" s="117"/>
      <c r="BEZ32" s="74"/>
      <c r="BFA32" s="74"/>
      <c r="BFM32" s="74"/>
      <c r="BFN32" s="550"/>
      <c r="BFO32" s="117"/>
      <c r="BFP32" s="74"/>
      <c r="BFQ32" s="74"/>
      <c r="BGC32" s="74"/>
      <c r="BGD32" s="550"/>
      <c r="BGE32" s="117"/>
      <c r="BGF32" s="74"/>
      <c r="BGG32" s="74"/>
      <c r="BGS32" s="74"/>
      <c r="BGT32" s="550"/>
      <c r="BGU32" s="117"/>
      <c r="BGV32" s="74"/>
      <c r="BGW32" s="74"/>
      <c r="BHI32" s="74"/>
      <c r="BHJ32" s="550"/>
      <c r="BHK32" s="117"/>
      <c r="BHL32" s="74"/>
      <c r="BHM32" s="74"/>
      <c r="BHY32" s="74"/>
      <c r="BHZ32" s="550"/>
      <c r="BIA32" s="117"/>
      <c r="BIB32" s="74"/>
      <c r="BIC32" s="74"/>
      <c r="BIO32" s="74"/>
      <c r="BIP32" s="550"/>
      <c r="BIQ32" s="117"/>
      <c r="BIR32" s="74"/>
      <c r="BIS32" s="74"/>
      <c r="BJE32" s="74"/>
      <c r="BJF32" s="550"/>
      <c r="BJG32" s="117"/>
      <c r="BJH32" s="74"/>
      <c r="BJI32" s="74"/>
      <c r="BJU32" s="74"/>
      <c r="BJV32" s="550"/>
      <c r="BJW32" s="117"/>
      <c r="BJX32" s="74"/>
      <c r="BJY32" s="74"/>
      <c r="BKK32" s="74"/>
      <c r="BKL32" s="550"/>
      <c r="BKM32" s="117"/>
      <c r="BKN32" s="74"/>
      <c r="BKO32" s="74"/>
      <c r="BLA32" s="74"/>
      <c r="BLB32" s="550"/>
      <c r="BLC32" s="117"/>
      <c r="BLD32" s="74"/>
      <c r="BLE32" s="74"/>
      <c r="BLQ32" s="74"/>
      <c r="BLR32" s="550"/>
      <c r="BLS32" s="117"/>
      <c r="BLT32" s="74"/>
      <c r="BLU32" s="74"/>
      <c r="BMG32" s="74"/>
      <c r="BMH32" s="550"/>
      <c r="BMI32" s="117"/>
      <c r="BMJ32" s="74"/>
      <c r="BMK32" s="74"/>
      <c r="BMW32" s="74"/>
      <c r="BMX32" s="550"/>
      <c r="BMY32" s="117"/>
      <c r="BMZ32" s="74"/>
      <c r="BNA32" s="74"/>
      <c r="BNM32" s="74"/>
      <c r="BNN32" s="550"/>
      <c r="BNO32" s="117"/>
      <c r="BNP32" s="74"/>
      <c r="BNQ32" s="74"/>
      <c r="BOC32" s="74"/>
      <c r="BOD32" s="550"/>
      <c r="BOE32" s="117"/>
      <c r="BOF32" s="74"/>
      <c r="BOG32" s="74"/>
      <c r="BOS32" s="74"/>
      <c r="BOT32" s="550"/>
      <c r="BOU32" s="117"/>
      <c r="BOV32" s="74"/>
      <c r="BOW32" s="74"/>
      <c r="BPI32" s="74"/>
      <c r="BPJ32" s="550"/>
      <c r="BPK32" s="117"/>
      <c r="BPL32" s="74"/>
      <c r="BPM32" s="74"/>
      <c r="BPY32" s="74"/>
      <c r="BPZ32" s="550"/>
      <c r="BQA32" s="117"/>
      <c r="BQB32" s="74"/>
      <c r="BQC32" s="74"/>
      <c r="BQO32" s="74"/>
      <c r="BQP32" s="550"/>
      <c r="BQQ32" s="117"/>
      <c r="BQR32" s="74"/>
      <c r="BQS32" s="74"/>
      <c r="BRE32" s="74"/>
      <c r="BRF32" s="550"/>
      <c r="BRG32" s="117"/>
      <c r="BRH32" s="74"/>
      <c r="BRI32" s="74"/>
      <c r="BRU32" s="74"/>
      <c r="BRV32" s="550"/>
      <c r="BRW32" s="117"/>
      <c r="BRX32" s="74"/>
      <c r="BRY32" s="74"/>
      <c r="BSK32" s="74"/>
      <c r="BSL32" s="550"/>
      <c r="BSM32" s="117"/>
      <c r="BSN32" s="74"/>
      <c r="BSO32" s="74"/>
      <c r="BTA32" s="74"/>
      <c r="BTB32" s="550"/>
      <c r="BTC32" s="117"/>
      <c r="BTD32" s="74"/>
      <c r="BTE32" s="74"/>
      <c r="BTQ32" s="74"/>
      <c r="BTR32" s="550"/>
      <c r="BTS32" s="117"/>
      <c r="BTT32" s="74"/>
      <c r="BTU32" s="74"/>
      <c r="BUG32" s="74"/>
      <c r="BUH32" s="550"/>
      <c r="BUI32" s="117"/>
      <c r="BUJ32" s="74"/>
      <c r="BUK32" s="74"/>
      <c r="BUW32" s="74"/>
      <c r="BUX32" s="550"/>
      <c r="BUY32" s="117"/>
      <c r="BUZ32" s="74"/>
      <c r="BVA32" s="74"/>
      <c r="BVM32" s="74"/>
      <c r="BVN32" s="550"/>
      <c r="BVO32" s="117"/>
      <c r="BVP32" s="74"/>
      <c r="BVQ32" s="74"/>
      <c r="BWC32" s="74"/>
      <c r="BWD32" s="550"/>
      <c r="BWE32" s="117"/>
      <c r="BWF32" s="74"/>
      <c r="BWG32" s="74"/>
      <c r="BWS32" s="74"/>
      <c r="BWT32" s="550"/>
      <c r="BWU32" s="117"/>
      <c r="BWV32" s="74"/>
      <c r="BWW32" s="74"/>
      <c r="BXI32" s="74"/>
      <c r="BXJ32" s="550"/>
      <c r="BXK32" s="117"/>
      <c r="BXL32" s="74"/>
      <c r="BXM32" s="74"/>
      <c r="BXY32" s="74"/>
      <c r="BXZ32" s="550"/>
      <c r="BYA32" s="117"/>
      <c r="BYB32" s="74"/>
      <c r="BYC32" s="74"/>
      <c r="BYO32" s="74"/>
      <c r="BYP32" s="550"/>
      <c r="BYQ32" s="117"/>
      <c r="BYR32" s="74"/>
      <c r="BYS32" s="74"/>
      <c r="BZE32" s="74"/>
      <c r="BZF32" s="550"/>
      <c r="BZG32" s="117"/>
      <c r="BZH32" s="74"/>
      <c r="BZI32" s="74"/>
      <c r="BZU32" s="74"/>
      <c r="BZV32" s="550"/>
      <c r="BZW32" s="117"/>
      <c r="BZX32" s="74"/>
      <c r="BZY32" s="74"/>
      <c r="CAK32" s="74"/>
      <c r="CAL32" s="550"/>
      <c r="CAM32" s="117"/>
      <c r="CAN32" s="74"/>
      <c r="CAO32" s="74"/>
      <c r="CBA32" s="74"/>
      <c r="CBB32" s="550"/>
      <c r="CBC32" s="117"/>
      <c r="CBD32" s="74"/>
      <c r="CBE32" s="74"/>
      <c r="CBQ32" s="74"/>
      <c r="CBR32" s="550"/>
      <c r="CBS32" s="117"/>
      <c r="CBT32" s="74"/>
      <c r="CBU32" s="74"/>
      <c r="CCG32" s="74"/>
      <c r="CCH32" s="550"/>
      <c r="CCI32" s="117"/>
      <c r="CCJ32" s="74"/>
      <c r="CCK32" s="74"/>
      <c r="CCW32" s="74"/>
      <c r="CCX32" s="550"/>
      <c r="CCY32" s="117"/>
      <c r="CCZ32" s="74"/>
      <c r="CDA32" s="74"/>
      <c r="CDM32" s="74"/>
      <c r="CDN32" s="550"/>
      <c r="CDO32" s="117"/>
      <c r="CDP32" s="74"/>
      <c r="CDQ32" s="74"/>
      <c r="CEC32" s="74"/>
      <c r="CED32" s="550"/>
      <c r="CEE32" s="117"/>
      <c r="CEF32" s="74"/>
      <c r="CEG32" s="74"/>
      <c r="CES32" s="74"/>
      <c r="CET32" s="550"/>
      <c r="CEU32" s="117"/>
      <c r="CEV32" s="74"/>
      <c r="CEW32" s="74"/>
      <c r="CFI32" s="74"/>
      <c r="CFJ32" s="550"/>
      <c r="CFK32" s="117"/>
      <c r="CFL32" s="74"/>
      <c r="CFM32" s="74"/>
      <c r="CFY32" s="74"/>
      <c r="CFZ32" s="550"/>
      <c r="CGA32" s="117"/>
      <c r="CGB32" s="74"/>
      <c r="CGC32" s="74"/>
      <c r="CGO32" s="74"/>
      <c r="CGP32" s="550"/>
      <c r="CGQ32" s="117"/>
      <c r="CGR32" s="74"/>
      <c r="CGS32" s="74"/>
      <c r="CHE32" s="74"/>
      <c r="CHF32" s="550"/>
      <c r="CHG32" s="117"/>
      <c r="CHH32" s="74"/>
      <c r="CHI32" s="74"/>
      <c r="CHU32" s="74"/>
      <c r="CHV32" s="550"/>
      <c r="CHW32" s="117"/>
      <c r="CHX32" s="74"/>
      <c r="CHY32" s="74"/>
      <c r="CIK32" s="74"/>
      <c r="CIL32" s="550"/>
      <c r="CIM32" s="117"/>
      <c r="CIN32" s="74"/>
      <c r="CIO32" s="74"/>
      <c r="CJA32" s="74"/>
      <c r="CJB32" s="550"/>
      <c r="CJC32" s="117"/>
      <c r="CJD32" s="74"/>
      <c r="CJE32" s="74"/>
      <c r="CJQ32" s="74"/>
      <c r="CJR32" s="550"/>
      <c r="CJS32" s="117"/>
      <c r="CJT32" s="74"/>
      <c r="CJU32" s="74"/>
      <c r="CKG32" s="74"/>
      <c r="CKH32" s="550"/>
      <c r="CKI32" s="117"/>
      <c r="CKJ32" s="74"/>
      <c r="CKK32" s="74"/>
      <c r="CKW32" s="74"/>
      <c r="CKX32" s="550"/>
      <c r="CKY32" s="117"/>
      <c r="CKZ32" s="74"/>
      <c r="CLA32" s="74"/>
      <c r="CLM32" s="74"/>
      <c r="CLN32" s="550"/>
      <c r="CLO32" s="117"/>
      <c r="CLP32" s="74"/>
      <c r="CLQ32" s="74"/>
      <c r="CMC32" s="74"/>
      <c r="CMD32" s="550"/>
      <c r="CME32" s="117"/>
      <c r="CMF32" s="74"/>
      <c r="CMG32" s="74"/>
      <c r="CMS32" s="74"/>
      <c r="CMT32" s="550"/>
      <c r="CMU32" s="117"/>
      <c r="CMV32" s="74"/>
      <c r="CMW32" s="74"/>
      <c r="CNI32" s="74"/>
      <c r="CNJ32" s="550"/>
      <c r="CNK32" s="117"/>
      <c r="CNL32" s="74"/>
      <c r="CNM32" s="74"/>
      <c r="CNY32" s="74"/>
      <c r="CNZ32" s="550"/>
      <c r="COA32" s="117"/>
      <c r="COB32" s="74"/>
      <c r="COC32" s="74"/>
      <c r="COO32" s="74"/>
      <c r="COP32" s="550"/>
      <c r="COQ32" s="117"/>
      <c r="COR32" s="74"/>
      <c r="COS32" s="74"/>
      <c r="CPE32" s="74"/>
      <c r="CPF32" s="550"/>
      <c r="CPG32" s="117"/>
      <c r="CPH32" s="74"/>
      <c r="CPI32" s="74"/>
      <c r="CPU32" s="74"/>
      <c r="CPV32" s="550"/>
      <c r="CPW32" s="117"/>
      <c r="CPX32" s="74"/>
      <c r="CPY32" s="74"/>
      <c r="CQK32" s="74"/>
      <c r="CQL32" s="550"/>
      <c r="CQM32" s="117"/>
      <c r="CQN32" s="74"/>
      <c r="CQO32" s="74"/>
      <c r="CRA32" s="74"/>
      <c r="CRB32" s="550"/>
      <c r="CRC32" s="117"/>
      <c r="CRD32" s="74"/>
      <c r="CRE32" s="74"/>
      <c r="CRQ32" s="74"/>
      <c r="CRR32" s="550"/>
      <c r="CRS32" s="117"/>
      <c r="CRT32" s="74"/>
      <c r="CRU32" s="74"/>
      <c r="CSG32" s="74"/>
      <c r="CSH32" s="550"/>
      <c r="CSI32" s="117"/>
      <c r="CSJ32" s="74"/>
      <c r="CSK32" s="74"/>
      <c r="CSW32" s="74"/>
      <c r="CSX32" s="550"/>
      <c r="CSY32" s="117"/>
      <c r="CSZ32" s="74"/>
      <c r="CTA32" s="74"/>
      <c r="CTM32" s="74"/>
      <c r="CTN32" s="550"/>
      <c r="CTO32" s="117"/>
      <c r="CTP32" s="74"/>
      <c r="CTQ32" s="74"/>
      <c r="CUC32" s="74"/>
      <c r="CUD32" s="550"/>
      <c r="CUE32" s="117"/>
      <c r="CUF32" s="74"/>
      <c r="CUG32" s="74"/>
      <c r="CUS32" s="74"/>
      <c r="CUT32" s="550"/>
      <c r="CUU32" s="117"/>
      <c r="CUV32" s="74"/>
      <c r="CUW32" s="74"/>
      <c r="CVI32" s="74"/>
      <c r="CVJ32" s="550"/>
      <c r="CVK32" s="117"/>
      <c r="CVL32" s="74"/>
      <c r="CVM32" s="74"/>
      <c r="CVY32" s="74"/>
      <c r="CVZ32" s="550"/>
      <c r="CWA32" s="117"/>
      <c r="CWB32" s="74"/>
      <c r="CWC32" s="74"/>
      <c r="CWO32" s="74"/>
      <c r="CWP32" s="550"/>
      <c r="CWQ32" s="117"/>
      <c r="CWR32" s="74"/>
      <c r="CWS32" s="74"/>
      <c r="CXE32" s="74"/>
      <c r="CXF32" s="550"/>
      <c r="CXG32" s="117"/>
      <c r="CXH32" s="74"/>
      <c r="CXI32" s="74"/>
      <c r="CXU32" s="74"/>
      <c r="CXV32" s="550"/>
      <c r="CXW32" s="117"/>
      <c r="CXX32" s="74"/>
      <c r="CXY32" s="74"/>
      <c r="CYK32" s="74"/>
      <c r="CYL32" s="550"/>
      <c r="CYM32" s="117"/>
      <c r="CYN32" s="74"/>
      <c r="CYO32" s="74"/>
      <c r="CZA32" s="74"/>
      <c r="CZB32" s="550"/>
      <c r="CZC32" s="117"/>
      <c r="CZD32" s="74"/>
      <c r="CZE32" s="74"/>
      <c r="CZQ32" s="74"/>
      <c r="CZR32" s="550"/>
      <c r="CZS32" s="117"/>
      <c r="CZT32" s="74"/>
      <c r="CZU32" s="74"/>
      <c r="DAG32" s="74"/>
      <c r="DAH32" s="550"/>
      <c r="DAI32" s="117"/>
      <c r="DAJ32" s="74"/>
      <c r="DAK32" s="74"/>
      <c r="DAW32" s="74"/>
      <c r="DAX32" s="550"/>
      <c r="DAY32" s="117"/>
      <c r="DAZ32" s="74"/>
      <c r="DBA32" s="74"/>
      <c r="DBM32" s="74"/>
      <c r="DBN32" s="550"/>
      <c r="DBO32" s="117"/>
      <c r="DBP32" s="74"/>
      <c r="DBQ32" s="74"/>
      <c r="DCC32" s="74"/>
      <c r="DCD32" s="550"/>
      <c r="DCE32" s="117"/>
      <c r="DCF32" s="74"/>
      <c r="DCG32" s="74"/>
      <c r="DCS32" s="74"/>
      <c r="DCT32" s="550"/>
      <c r="DCU32" s="117"/>
      <c r="DCV32" s="74"/>
      <c r="DCW32" s="74"/>
      <c r="DDI32" s="74"/>
      <c r="DDJ32" s="550"/>
      <c r="DDK32" s="117"/>
      <c r="DDL32" s="74"/>
      <c r="DDM32" s="74"/>
      <c r="DDY32" s="74"/>
      <c r="DDZ32" s="550"/>
      <c r="DEA32" s="117"/>
      <c r="DEB32" s="74"/>
      <c r="DEC32" s="74"/>
      <c r="DEO32" s="74"/>
      <c r="DEP32" s="550"/>
      <c r="DEQ32" s="117"/>
      <c r="DER32" s="74"/>
      <c r="DES32" s="74"/>
      <c r="DFE32" s="74"/>
      <c r="DFF32" s="550"/>
      <c r="DFG32" s="117"/>
      <c r="DFH32" s="74"/>
      <c r="DFI32" s="74"/>
      <c r="DFU32" s="74"/>
      <c r="DFV32" s="550"/>
      <c r="DFW32" s="117"/>
      <c r="DFX32" s="74"/>
      <c r="DFY32" s="74"/>
      <c r="DGK32" s="74"/>
      <c r="DGL32" s="550"/>
      <c r="DGM32" s="117"/>
      <c r="DGN32" s="74"/>
      <c r="DGO32" s="74"/>
      <c r="DHA32" s="74"/>
      <c r="DHB32" s="550"/>
      <c r="DHC32" s="117"/>
      <c r="DHD32" s="74"/>
      <c r="DHE32" s="74"/>
      <c r="DHQ32" s="74"/>
      <c r="DHR32" s="550"/>
      <c r="DHS32" s="117"/>
      <c r="DHT32" s="74"/>
      <c r="DHU32" s="74"/>
      <c r="DIG32" s="74"/>
      <c r="DIH32" s="550"/>
      <c r="DII32" s="117"/>
      <c r="DIJ32" s="74"/>
      <c r="DIK32" s="74"/>
      <c r="DIW32" s="74"/>
      <c r="DIX32" s="550"/>
      <c r="DIY32" s="117"/>
      <c r="DIZ32" s="74"/>
      <c r="DJA32" s="74"/>
      <c r="DJM32" s="74"/>
      <c r="DJN32" s="550"/>
      <c r="DJO32" s="117"/>
      <c r="DJP32" s="74"/>
      <c r="DJQ32" s="74"/>
      <c r="DKC32" s="74"/>
      <c r="DKD32" s="550"/>
      <c r="DKE32" s="117"/>
      <c r="DKF32" s="74"/>
      <c r="DKG32" s="74"/>
      <c r="DKS32" s="74"/>
      <c r="DKT32" s="550"/>
      <c r="DKU32" s="117"/>
      <c r="DKV32" s="74"/>
      <c r="DKW32" s="74"/>
      <c r="DLI32" s="74"/>
      <c r="DLJ32" s="550"/>
      <c r="DLK32" s="117"/>
      <c r="DLL32" s="74"/>
      <c r="DLM32" s="74"/>
      <c r="DLY32" s="74"/>
      <c r="DLZ32" s="550"/>
      <c r="DMA32" s="117"/>
      <c r="DMB32" s="74"/>
      <c r="DMC32" s="74"/>
      <c r="DMO32" s="74"/>
      <c r="DMP32" s="550"/>
      <c r="DMQ32" s="117"/>
      <c r="DMR32" s="74"/>
      <c r="DMS32" s="74"/>
      <c r="DNE32" s="74"/>
      <c r="DNF32" s="550"/>
      <c r="DNG32" s="117"/>
      <c r="DNH32" s="74"/>
      <c r="DNI32" s="74"/>
      <c r="DNU32" s="74"/>
      <c r="DNV32" s="550"/>
      <c r="DNW32" s="117"/>
      <c r="DNX32" s="74"/>
      <c r="DNY32" s="74"/>
      <c r="DOK32" s="74"/>
      <c r="DOL32" s="550"/>
      <c r="DOM32" s="117"/>
      <c r="DON32" s="74"/>
      <c r="DOO32" s="74"/>
      <c r="DPA32" s="74"/>
      <c r="DPB32" s="550"/>
      <c r="DPC32" s="117"/>
      <c r="DPD32" s="74"/>
      <c r="DPE32" s="74"/>
      <c r="DPQ32" s="74"/>
      <c r="DPR32" s="550"/>
      <c r="DPS32" s="117"/>
      <c r="DPT32" s="74"/>
      <c r="DPU32" s="74"/>
      <c r="DQG32" s="74"/>
      <c r="DQH32" s="550"/>
      <c r="DQI32" s="117"/>
      <c r="DQJ32" s="74"/>
      <c r="DQK32" s="74"/>
      <c r="DQW32" s="74"/>
      <c r="DQX32" s="550"/>
      <c r="DQY32" s="117"/>
      <c r="DQZ32" s="74"/>
      <c r="DRA32" s="74"/>
      <c r="DRM32" s="74"/>
      <c r="DRN32" s="550"/>
      <c r="DRO32" s="117"/>
      <c r="DRP32" s="74"/>
      <c r="DRQ32" s="74"/>
      <c r="DSC32" s="74"/>
      <c r="DSD32" s="550"/>
      <c r="DSE32" s="117"/>
      <c r="DSF32" s="74"/>
      <c r="DSG32" s="74"/>
      <c r="DSS32" s="74"/>
      <c r="DST32" s="550"/>
      <c r="DSU32" s="117"/>
      <c r="DSV32" s="74"/>
      <c r="DSW32" s="74"/>
      <c r="DTI32" s="74"/>
      <c r="DTJ32" s="550"/>
      <c r="DTK32" s="117"/>
      <c r="DTL32" s="74"/>
      <c r="DTM32" s="74"/>
      <c r="DTY32" s="74"/>
      <c r="DTZ32" s="550"/>
      <c r="DUA32" s="117"/>
      <c r="DUB32" s="74"/>
      <c r="DUC32" s="74"/>
      <c r="DUO32" s="74"/>
      <c r="DUP32" s="550"/>
      <c r="DUQ32" s="117"/>
      <c r="DUR32" s="74"/>
      <c r="DUS32" s="74"/>
      <c r="DVE32" s="74"/>
      <c r="DVF32" s="550"/>
      <c r="DVG32" s="117"/>
      <c r="DVH32" s="74"/>
      <c r="DVI32" s="74"/>
      <c r="DVU32" s="74"/>
      <c r="DVV32" s="550"/>
      <c r="DVW32" s="117"/>
      <c r="DVX32" s="74"/>
      <c r="DVY32" s="74"/>
      <c r="DWK32" s="74"/>
      <c r="DWL32" s="550"/>
      <c r="DWM32" s="117"/>
      <c r="DWN32" s="74"/>
      <c r="DWO32" s="74"/>
      <c r="DXA32" s="74"/>
      <c r="DXB32" s="550"/>
      <c r="DXC32" s="117"/>
      <c r="DXD32" s="74"/>
      <c r="DXE32" s="74"/>
      <c r="DXQ32" s="74"/>
      <c r="DXR32" s="550"/>
      <c r="DXS32" s="117"/>
      <c r="DXT32" s="74"/>
      <c r="DXU32" s="74"/>
      <c r="DYG32" s="74"/>
      <c r="DYH32" s="550"/>
      <c r="DYI32" s="117"/>
      <c r="DYJ32" s="74"/>
      <c r="DYK32" s="74"/>
      <c r="DYW32" s="74"/>
      <c r="DYX32" s="550"/>
      <c r="DYY32" s="117"/>
      <c r="DYZ32" s="74"/>
      <c r="DZA32" s="74"/>
      <c r="DZM32" s="74"/>
      <c r="DZN32" s="550"/>
      <c r="DZO32" s="117"/>
      <c r="DZP32" s="74"/>
      <c r="DZQ32" s="74"/>
      <c r="EAC32" s="74"/>
      <c r="EAD32" s="550"/>
      <c r="EAE32" s="117"/>
      <c r="EAF32" s="74"/>
      <c r="EAG32" s="74"/>
      <c r="EAS32" s="74"/>
      <c r="EAT32" s="550"/>
      <c r="EAU32" s="117"/>
      <c r="EAV32" s="74"/>
      <c r="EAW32" s="74"/>
      <c r="EBI32" s="74"/>
      <c r="EBJ32" s="550"/>
      <c r="EBK32" s="117"/>
      <c r="EBL32" s="74"/>
      <c r="EBM32" s="74"/>
      <c r="EBY32" s="74"/>
      <c r="EBZ32" s="550"/>
      <c r="ECA32" s="117"/>
      <c r="ECB32" s="74"/>
      <c r="ECC32" s="74"/>
      <c r="ECO32" s="74"/>
      <c r="ECP32" s="550"/>
      <c r="ECQ32" s="117"/>
      <c r="ECR32" s="74"/>
      <c r="ECS32" s="74"/>
      <c r="EDE32" s="74"/>
      <c r="EDF32" s="550"/>
      <c r="EDG32" s="117"/>
      <c r="EDH32" s="74"/>
      <c r="EDI32" s="74"/>
      <c r="EDU32" s="74"/>
      <c r="EDV32" s="550"/>
      <c r="EDW32" s="117"/>
      <c r="EDX32" s="74"/>
      <c r="EDY32" s="74"/>
      <c r="EEK32" s="74"/>
      <c r="EEL32" s="550"/>
      <c r="EEM32" s="117"/>
      <c r="EEN32" s="74"/>
      <c r="EEO32" s="74"/>
      <c r="EFA32" s="74"/>
      <c r="EFB32" s="550"/>
      <c r="EFC32" s="117"/>
      <c r="EFD32" s="74"/>
      <c r="EFE32" s="74"/>
      <c r="EFQ32" s="74"/>
      <c r="EFR32" s="550"/>
      <c r="EFS32" s="117"/>
      <c r="EFT32" s="74"/>
      <c r="EFU32" s="74"/>
      <c r="EGG32" s="74"/>
      <c r="EGH32" s="550"/>
      <c r="EGI32" s="117"/>
      <c r="EGJ32" s="74"/>
      <c r="EGK32" s="74"/>
      <c r="EGW32" s="74"/>
      <c r="EGX32" s="550"/>
      <c r="EGY32" s="117"/>
      <c r="EGZ32" s="74"/>
      <c r="EHA32" s="74"/>
      <c r="EHM32" s="74"/>
      <c r="EHN32" s="550"/>
      <c r="EHO32" s="117"/>
      <c r="EHP32" s="74"/>
      <c r="EHQ32" s="74"/>
      <c r="EIC32" s="74"/>
      <c r="EID32" s="550"/>
      <c r="EIE32" s="117"/>
      <c r="EIF32" s="74"/>
      <c r="EIG32" s="74"/>
      <c r="EIS32" s="74"/>
      <c r="EIT32" s="550"/>
      <c r="EIU32" s="117"/>
      <c r="EIV32" s="74"/>
      <c r="EIW32" s="74"/>
      <c r="EJI32" s="74"/>
      <c r="EJJ32" s="550"/>
      <c r="EJK32" s="117"/>
      <c r="EJL32" s="74"/>
      <c r="EJM32" s="74"/>
      <c r="EJY32" s="74"/>
      <c r="EJZ32" s="550"/>
      <c r="EKA32" s="117"/>
      <c r="EKB32" s="74"/>
      <c r="EKC32" s="74"/>
      <c r="EKO32" s="74"/>
      <c r="EKP32" s="550"/>
      <c r="EKQ32" s="117"/>
      <c r="EKR32" s="74"/>
      <c r="EKS32" s="74"/>
      <c r="ELE32" s="74"/>
      <c r="ELF32" s="550"/>
      <c r="ELG32" s="117"/>
      <c r="ELH32" s="74"/>
      <c r="ELI32" s="74"/>
      <c r="ELU32" s="74"/>
      <c r="ELV32" s="550"/>
      <c r="ELW32" s="117"/>
      <c r="ELX32" s="74"/>
      <c r="ELY32" s="74"/>
      <c r="EMK32" s="74"/>
      <c r="EML32" s="550"/>
      <c r="EMM32" s="117"/>
      <c r="EMN32" s="74"/>
      <c r="EMO32" s="74"/>
      <c r="ENA32" s="74"/>
      <c r="ENB32" s="550"/>
      <c r="ENC32" s="117"/>
      <c r="END32" s="74"/>
      <c r="ENE32" s="74"/>
      <c r="ENQ32" s="74"/>
      <c r="ENR32" s="550"/>
      <c r="ENS32" s="117"/>
      <c r="ENT32" s="74"/>
      <c r="ENU32" s="74"/>
      <c r="EOG32" s="74"/>
      <c r="EOH32" s="550"/>
      <c r="EOI32" s="117"/>
      <c r="EOJ32" s="74"/>
      <c r="EOK32" s="74"/>
      <c r="EOW32" s="74"/>
      <c r="EOX32" s="550"/>
      <c r="EOY32" s="117"/>
      <c r="EOZ32" s="74"/>
      <c r="EPA32" s="74"/>
      <c r="EPM32" s="74"/>
      <c r="EPN32" s="550"/>
      <c r="EPO32" s="117"/>
      <c r="EPP32" s="74"/>
      <c r="EPQ32" s="74"/>
      <c r="EQC32" s="74"/>
      <c r="EQD32" s="550"/>
      <c r="EQE32" s="117"/>
      <c r="EQF32" s="74"/>
      <c r="EQG32" s="74"/>
      <c r="EQS32" s="74"/>
      <c r="EQT32" s="550"/>
      <c r="EQU32" s="117"/>
      <c r="EQV32" s="74"/>
      <c r="EQW32" s="74"/>
      <c r="ERI32" s="74"/>
      <c r="ERJ32" s="550"/>
      <c r="ERK32" s="117"/>
      <c r="ERL32" s="74"/>
      <c r="ERM32" s="74"/>
      <c r="ERY32" s="74"/>
      <c r="ERZ32" s="550"/>
      <c r="ESA32" s="117"/>
      <c r="ESB32" s="74"/>
      <c r="ESC32" s="74"/>
      <c r="ESO32" s="74"/>
      <c r="ESP32" s="550"/>
      <c r="ESQ32" s="117"/>
      <c r="ESR32" s="74"/>
      <c r="ESS32" s="74"/>
      <c r="ETE32" s="74"/>
      <c r="ETF32" s="550"/>
      <c r="ETG32" s="117"/>
      <c r="ETH32" s="74"/>
      <c r="ETI32" s="74"/>
      <c r="ETU32" s="74"/>
      <c r="ETV32" s="550"/>
      <c r="ETW32" s="117"/>
      <c r="ETX32" s="74"/>
      <c r="ETY32" s="74"/>
      <c r="EUK32" s="74"/>
      <c r="EUL32" s="550"/>
      <c r="EUM32" s="117"/>
      <c r="EUN32" s="74"/>
      <c r="EUO32" s="74"/>
      <c r="EVA32" s="74"/>
      <c r="EVB32" s="550"/>
      <c r="EVC32" s="117"/>
      <c r="EVD32" s="74"/>
      <c r="EVE32" s="74"/>
      <c r="EVQ32" s="74"/>
      <c r="EVR32" s="550"/>
      <c r="EVS32" s="117"/>
      <c r="EVT32" s="74"/>
      <c r="EVU32" s="74"/>
      <c r="EWG32" s="74"/>
      <c r="EWH32" s="550"/>
      <c r="EWI32" s="117"/>
      <c r="EWJ32" s="74"/>
      <c r="EWK32" s="74"/>
      <c r="EWW32" s="74"/>
      <c r="EWX32" s="550"/>
      <c r="EWY32" s="117"/>
      <c r="EWZ32" s="74"/>
      <c r="EXA32" s="74"/>
      <c r="EXM32" s="74"/>
      <c r="EXN32" s="550"/>
      <c r="EXO32" s="117"/>
      <c r="EXP32" s="74"/>
      <c r="EXQ32" s="74"/>
      <c r="EYC32" s="74"/>
      <c r="EYD32" s="550"/>
      <c r="EYE32" s="117"/>
      <c r="EYF32" s="74"/>
      <c r="EYG32" s="74"/>
      <c r="EYS32" s="74"/>
      <c r="EYT32" s="550"/>
      <c r="EYU32" s="117"/>
      <c r="EYV32" s="74"/>
      <c r="EYW32" s="74"/>
      <c r="EZI32" s="74"/>
      <c r="EZJ32" s="550"/>
      <c r="EZK32" s="117"/>
      <c r="EZL32" s="74"/>
      <c r="EZM32" s="74"/>
      <c r="EZY32" s="74"/>
      <c r="EZZ32" s="550"/>
      <c r="FAA32" s="117"/>
      <c r="FAB32" s="74"/>
      <c r="FAC32" s="74"/>
      <c r="FAO32" s="74"/>
      <c r="FAP32" s="550"/>
      <c r="FAQ32" s="117"/>
      <c r="FAR32" s="74"/>
      <c r="FAS32" s="74"/>
      <c r="FBE32" s="74"/>
      <c r="FBF32" s="550"/>
      <c r="FBG32" s="117"/>
      <c r="FBH32" s="74"/>
      <c r="FBI32" s="74"/>
      <c r="FBU32" s="74"/>
      <c r="FBV32" s="550"/>
      <c r="FBW32" s="117"/>
      <c r="FBX32" s="74"/>
      <c r="FBY32" s="74"/>
      <c r="FCK32" s="74"/>
      <c r="FCL32" s="550"/>
      <c r="FCM32" s="117"/>
      <c r="FCN32" s="74"/>
      <c r="FCO32" s="74"/>
      <c r="FDA32" s="74"/>
      <c r="FDB32" s="550"/>
      <c r="FDC32" s="117"/>
      <c r="FDD32" s="74"/>
      <c r="FDE32" s="74"/>
      <c r="FDQ32" s="74"/>
      <c r="FDR32" s="550"/>
      <c r="FDS32" s="117"/>
      <c r="FDT32" s="74"/>
      <c r="FDU32" s="74"/>
      <c r="FEG32" s="74"/>
      <c r="FEH32" s="550"/>
      <c r="FEI32" s="117"/>
      <c r="FEJ32" s="74"/>
      <c r="FEK32" s="74"/>
      <c r="FEW32" s="74"/>
      <c r="FEX32" s="550"/>
      <c r="FEY32" s="117"/>
      <c r="FEZ32" s="74"/>
      <c r="FFA32" s="74"/>
      <c r="FFM32" s="74"/>
      <c r="FFN32" s="550"/>
      <c r="FFO32" s="117"/>
      <c r="FFP32" s="74"/>
      <c r="FFQ32" s="74"/>
      <c r="FGC32" s="74"/>
      <c r="FGD32" s="550"/>
      <c r="FGE32" s="117"/>
      <c r="FGF32" s="74"/>
      <c r="FGG32" s="74"/>
      <c r="FGS32" s="74"/>
      <c r="FGT32" s="550"/>
      <c r="FGU32" s="117"/>
      <c r="FGV32" s="74"/>
      <c r="FGW32" s="74"/>
      <c r="FHI32" s="74"/>
      <c r="FHJ32" s="550"/>
      <c r="FHK32" s="117"/>
      <c r="FHL32" s="74"/>
      <c r="FHM32" s="74"/>
      <c r="FHY32" s="74"/>
      <c r="FHZ32" s="550"/>
      <c r="FIA32" s="117"/>
      <c r="FIB32" s="74"/>
      <c r="FIC32" s="74"/>
      <c r="FIO32" s="74"/>
      <c r="FIP32" s="550"/>
      <c r="FIQ32" s="117"/>
      <c r="FIR32" s="74"/>
      <c r="FIS32" s="74"/>
      <c r="FJE32" s="74"/>
      <c r="FJF32" s="550"/>
      <c r="FJG32" s="117"/>
      <c r="FJH32" s="74"/>
      <c r="FJI32" s="74"/>
      <c r="FJU32" s="74"/>
      <c r="FJV32" s="550"/>
      <c r="FJW32" s="117"/>
      <c r="FJX32" s="74"/>
      <c r="FJY32" s="74"/>
      <c r="FKK32" s="74"/>
      <c r="FKL32" s="550"/>
      <c r="FKM32" s="117"/>
      <c r="FKN32" s="74"/>
      <c r="FKO32" s="74"/>
      <c r="FLA32" s="74"/>
      <c r="FLB32" s="550"/>
      <c r="FLC32" s="117"/>
      <c r="FLD32" s="74"/>
      <c r="FLE32" s="74"/>
      <c r="FLQ32" s="74"/>
      <c r="FLR32" s="550"/>
      <c r="FLS32" s="117"/>
      <c r="FLT32" s="74"/>
      <c r="FLU32" s="74"/>
      <c r="FMG32" s="74"/>
      <c r="FMH32" s="550"/>
      <c r="FMI32" s="117"/>
      <c r="FMJ32" s="74"/>
      <c r="FMK32" s="74"/>
      <c r="FMW32" s="74"/>
      <c r="FMX32" s="550"/>
      <c r="FMY32" s="117"/>
      <c r="FMZ32" s="74"/>
      <c r="FNA32" s="74"/>
      <c r="FNM32" s="74"/>
      <c r="FNN32" s="550"/>
      <c r="FNO32" s="117"/>
      <c r="FNP32" s="74"/>
      <c r="FNQ32" s="74"/>
      <c r="FOC32" s="74"/>
      <c r="FOD32" s="550"/>
      <c r="FOE32" s="117"/>
      <c r="FOF32" s="74"/>
      <c r="FOG32" s="74"/>
      <c r="FOS32" s="74"/>
      <c r="FOT32" s="550"/>
      <c r="FOU32" s="117"/>
      <c r="FOV32" s="74"/>
      <c r="FOW32" s="74"/>
      <c r="FPI32" s="74"/>
      <c r="FPJ32" s="550"/>
      <c r="FPK32" s="117"/>
      <c r="FPL32" s="74"/>
      <c r="FPM32" s="74"/>
      <c r="FPY32" s="74"/>
      <c r="FPZ32" s="550"/>
      <c r="FQA32" s="117"/>
      <c r="FQB32" s="74"/>
      <c r="FQC32" s="74"/>
      <c r="FQO32" s="74"/>
      <c r="FQP32" s="550"/>
      <c r="FQQ32" s="117"/>
      <c r="FQR32" s="74"/>
      <c r="FQS32" s="74"/>
      <c r="FRE32" s="74"/>
      <c r="FRF32" s="550"/>
      <c r="FRG32" s="117"/>
      <c r="FRH32" s="74"/>
      <c r="FRI32" s="74"/>
      <c r="FRU32" s="74"/>
      <c r="FRV32" s="550"/>
      <c r="FRW32" s="117"/>
      <c r="FRX32" s="74"/>
      <c r="FRY32" s="74"/>
      <c r="FSK32" s="74"/>
      <c r="FSL32" s="550"/>
      <c r="FSM32" s="117"/>
      <c r="FSN32" s="74"/>
      <c r="FSO32" s="74"/>
      <c r="FTA32" s="74"/>
      <c r="FTB32" s="550"/>
      <c r="FTC32" s="117"/>
      <c r="FTD32" s="74"/>
      <c r="FTE32" s="74"/>
      <c r="FTQ32" s="74"/>
      <c r="FTR32" s="550"/>
      <c r="FTS32" s="117"/>
      <c r="FTT32" s="74"/>
      <c r="FTU32" s="74"/>
      <c r="FUG32" s="74"/>
      <c r="FUH32" s="550"/>
      <c r="FUI32" s="117"/>
      <c r="FUJ32" s="74"/>
      <c r="FUK32" s="74"/>
      <c r="FUW32" s="74"/>
      <c r="FUX32" s="550"/>
      <c r="FUY32" s="117"/>
      <c r="FUZ32" s="74"/>
      <c r="FVA32" s="74"/>
      <c r="FVM32" s="74"/>
      <c r="FVN32" s="550"/>
      <c r="FVO32" s="117"/>
      <c r="FVP32" s="74"/>
      <c r="FVQ32" s="74"/>
      <c r="FWC32" s="74"/>
      <c r="FWD32" s="550"/>
      <c r="FWE32" s="117"/>
      <c r="FWF32" s="74"/>
      <c r="FWG32" s="74"/>
      <c r="FWS32" s="74"/>
      <c r="FWT32" s="550"/>
      <c r="FWU32" s="117"/>
      <c r="FWV32" s="74"/>
      <c r="FWW32" s="74"/>
      <c r="FXI32" s="74"/>
      <c r="FXJ32" s="550"/>
      <c r="FXK32" s="117"/>
      <c r="FXL32" s="74"/>
      <c r="FXM32" s="74"/>
      <c r="FXY32" s="74"/>
      <c r="FXZ32" s="550"/>
      <c r="FYA32" s="117"/>
      <c r="FYB32" s="74"/>
      <c r="FYC32" s="74"/>
      <c r="FYO32" s="74"/>
      <c r="FYP32" s="550"/>
      <c r="FYQ32" s="117"/>
      <c r="FYR32" s="74"/>
      <c r="FYS32" s="74"/>
      <c r="FZE32" s="74"/>
      <c r="FZF32" s="550"/>
      <c r="FZG32" s="117"/>
      <c r="FZH32" s="74"/>
      <c r="FZI32" s="74"/>
      <c r="FZU32" s="74"/>
      <c r="FZV32" s="550"/>
      <c r="FZW32" s="117"/>
      <c r="FZX32" s="74"/>
      <c r="FZY32" s="74"/>
      <c r="GAK32" s="74"/>
      <c r="GAL32" s="550"/>
      <c r="GAM32" s="117"/>
      <c r="GAN32" s="74"/>
      <c r="GAO32" s="74"/>
      <c r="GBA32" s="74"/>
      <c r="GBB32" s="550"/>
      <c r="GBC32" s="117"/>
      <c r="GBD32" s="74"/>
      <c r="GBE32" s="74"/>
      <c r="GBQ32" s="74"/>
      <c r="GBR32" s="550"/>
      <c r="GBS32" s="117"/>
      <c r="GBT32" s="74"/>
      <c r="GBU32" s="74"/>
      <c r="GCG32" s="74"/>
      <c r="GCH32" s="550"/>
      <c r="GCI32" s="117"/>
      <c r="GCJ32" s="74"/>
      <c r="GCK32" s="74"/>
      <c r="GCW32" s="74"/>
      <c r="GCX32" s="550"/>
      <c r="GCY32" s="117"/>
      <c r="GCZ32" s="74"/>
      <c r="GDA32" s="74"/>
      <c r="GDM32" s="74"/>
      <c r="GDN32" s="550"/>
      <c r="GDO32" s="117"/>
      <c r="GDP32" s="74"/>
      <c r="GDQ32" s="74"/>
      <c r="GEC32" s="74"/>
      <c r="GED32" s="550"/>
      <c r="GEE32" s="117"/>
      <c r="GEF32" s="74"/>
      <c r="GEG32" s="74"/>
      <c r="GES32" s="74"/>
      <c r="GET32" s="550"/>
      <c r="GEU32" s="117"/>
      <c r="GEV32" s="74"/>
      <c r="GEW32" s="74"/>
      <c r="GFI32" s="74"/>
      <c r="GFJ32" s="550"/>
      <c r="GFK32" s="117"/>
      <c r="GFL32" s="74"/>
      <c r="GFM32" s="74"/>
      <c r="GFY32" s="74"/>
      <c r="GFZ32" s="550"/>
      <c r="GGA32" s="117"/>
      <c r="GGB32" s="74"/>
      <c r="GGC32" s="74"/>
      <c r="GGO32" s="74"/>
      <c r="GGP32" s="550"/>
      <c r="GGQ32" s="117"/>
      <c r="GGR32" s="74"/>
      <c r="GGS32" s="74"/>
      <c r="GHE32" s="74"/>
      <c r="GHF32" s="550"/>
      <c r="GHG32" s="117"/>
      <c r="GHH32" s="74"/>
      <c r="GHI32" s="74"/>
      <c r="GHU32" s="74"/>
      <c r="GHV32" s="550"/>
      <c r="GHW32" s="117"/>
      <c r="GHX32" s="74"/>
      <c r="GHY32" s="74"/>
      <c r="GIK32" s="74"/>
      <c r="GIL32" s="550"/>
      <c r="GIM32" s="117"/>
      <c r="GIN32" s="74"/>
      <c r="GIO32" s="74"/>
      <c r="GJA32" s="74"/>
      <c r="GJB32" s="550"/>
      <c r="GJC32" s="117"/>
      <c r="GJD32" s="74"/>
      <c r="GJE32" s="74"/>
      <c r="GJQ32" s="74"/>
      <c r="GJR32" s="550"/>
      <c r="GJS32" s="117"/>
      <c r="GJT32" s="74"/>
      <c r="GJU32" s="74"/>
      <c r="GKG32" s="74"/>
      <c r="GKH32" s="550"/>
      <c r="GKI32" s="117"/>
      <c r="GKJ32" s="74"/>
      <c r="GKK32" s="74"/>
      <c r="GKW32" s="74"/>
      <c r="GKX32" s="550"/>
      <c r="GKY32" s="117"/>
      <c r="GKZ32" s="74"/>
      <c r="GLA32" s="74"/>
      <c r="GLM32" s="74"/>
      <c r="GLN32" s="550"/>
      <c r="GLO32" s="117"/>
      <c r="GLP32" s="74"/>
      <c r="GLQ32" s="74"/>
      <c r="GMC32" s="74"/>
      <c r="GMD32" s="550"/>
      <c r="GME32" s="117"/>
      <c r="GMF32" s="74"/>
      <c r="GMG32" s="74"/>
      <c r="GMS32" s="74"/>
      <c r="GMT32" s="550"/>
      <c r="GMU32" s="117"/>
      <c r="GMV32" s="74"/>
      <c r="GMW32" s="74"/>
      <c r="GNI32" s="74"/>
      <c r="GNJ32" s="550"/>
      <c r="GNK32" s="117"/>
      <c r="GNL32" s="74"/>
      <c r="GNM32" s="74"/>
      <c r="GNY32" s="74"/>
      <c r="GNZ32" s="550"/>
      <c r="GOA32" s="117"/>
      <c r="GOB32" s="74"/>
      <c r="GOC32" s="74"/>
      <c r="GOO32" s="74"/>
      <c r="GOP32" s="550"/>
      <c r="GOQ32" s="117"/>
      <c r="GOR32" s="74"/>
      <c r="GOS32" s="74"/>
      <c r="GPE32" s="74"/>
      <c r="GPF32" s="550"/>
      <c r="GPG32" s="117"/>
      <c r="GPH32" s="74"/>
      <c r="GPI32" s="74"/>
      <c r="GPU32" s="74"/>
      <c r="GPV32" s="550"/>
      <c r="GPW32" s="117"/>
      <c r="GPX32" s="74"/>
      <c r="GPY32" s="74"/>
      <c r="GQK32" s="74"/>
      <c r="GQL32" s="550"/>
      <c r="GQM32" s="117"/>
      <c r="GQN32" s="74"/>
      <c r="GQO32" s="74"/>
      <c r="GRA32" s="74"/>
      <c r="GRB32" s="550"/>
      <c r="GRC32" s="117"/>
      <c r="GRD32" s="74"/>
      <c r="GRE32" s="74"/>
      <c r="GRQ32" s="74"/>
      <c r="GRR32" s="550"/>
      <c r="GRS32" s="117"/>
      <c r="GRT32" s="74"/>
      <c r="GRU32" s="74"/>
      <c r="GSG32" s="74"/>
      <c r="GSH32" s="550"/>
      <c r="GSI32" s="117"/>
      <c r="GSJ32" s="74"/>
      <c r="GSK32" s="74"/>
      <c r="GSW32" s="74"/>
      <c r="GSX32" s="550"/>
      <c r="GSY32" s="117"/>
      <c r="GSZ32" s="74"/>
      <c r="GTA32" s="74"/>
      <c r="GTM32" s="74"/>
      <c r="GTN32" s="550"/>
      <c r="GTO32" s="117"/>
      <c r="GTP32" s="74"/>
      <c r="GTQ32" s="74"/>
      <c r="GUC32" s="74"/>
      <c r="GUD32" s="550"/>
      <c r="GUE32" s="117"/>
      <c r="GUF32" s="74"/>
      <c r="GUG32" s="74"/>
      <c r="GUS32" s="74"/>
      <c r="GUT32" s="550"/>
      <c r="GUU32" s="117"/>
      <c r="GUV32" s="74"/>
      <c r="GUW32" s="74"/>
      <c r="GVI32" s="74"/>
      <c r="GVJ32" s="550"/>
      <c r="GVK32" s="117"/>
      <c r="GVL32" s="74"/>
      <c r="GVM32" s="74"/>
      <c r="GVY32" s="74"/>
      <c r="GVZ32" s="550"/>
      <c r="GWA32" s="117"/>
      <c r="GWB32" s="74"/>
      <c r="GWC32" s="74"/>
      <c r="GWO32" s="74"/>
      <c r="GWP32" s="550"/>
      <c r="GWQ32" s="117"/>
      <c r="GWR32" s="74"/>
      <c r="GWS32" s="74"/>
      <c r="GXE32" s="74"/>
      <c r="GXF32" s="550"/>
      <c r="GXG32" s="117"/>
      <c r="GXH32" s="74"/>
      <c r="GXI32" s="74"/>
      <c r="GXU32" s="74"/>
      <c r="GXV32" s="550"/>
      <c r="GXW32" s="117"/>
      <c r="GXX32" s="74"/>
      <c r="GXY32" s="74"/>
      <c r="GYK32" s="74"/>
      <c r="GYL32" s="550"/>
      <c r="GYM32" s="117"/>
      <c r="GYN32" s="74"/>
      <c r="GYO32" s="74"/>
      <c r="GZA32" s="74"/>
      <c r="GZB32" s="550"/>
      <c r="GZC32" s="117"/>
      <c r="GZD32" s="74"/>
      <c r="GZE32" s="74"/>
      <c r="GZQ32" s="74"/>
      <c r="GZR32" s="550"/>
      <c r="GZS32" s="117"/>
      <c r="GZT32" s="74"/>
      <c r="GZU32" s="74"/>
      <c r="HAG32" s="74"/>
      <c r="HAH32" s="550"/>
      <c r="HAI32" s="117"/>
      <c r="HAJ32" s="74"/>
      <c r="HAK32" s="74"/>
      <c r="HAW32" s="74"/>
      <c r="HAX32" s="550"/>
      <c r="HAY32" s="117"/>
      <c r="HAZ32" s="74"/>
      <c r="HBA32" s="74"/>
      <c r="HBM32" s="74"/>
      <c r="HBN32" s="550"/>
      <c r="HBO32" s="117"/>
      <c r="HBP32" s="74"/>
      <c r="HBQ32" s="74"/>
      <c r="HCC32" s="74"/>
      <c r="HCD32" s="550"/>
      <c r="HCE32" s="117"/>
      <c r="HCF32" s="74"/>
      <c r="HCG32" s="74"/>
      <c r="HCS32" s="74"/>
      <c r="HCT32" s="550"/>
      <c r="HCU32" s="117"/>
      <c r="HCV32" s="74"/>
      <c r="HCW32" s="74"/>
      <c r="HDI32" s="74"/>
      <c r="HDJ32" s="550"/>
      <c r="HDK32" s="117"/>
      <c r="HDL32" s="74"/>
      <c r="HDM32" s="74"/>
      <c r="HDY32" s="74"/>
      <c r="HDZ32" s="550"/>
      <c r="HEA32" s="117"/>
      <c r="HEB32" s="74"/>
      <c r="HEC32" s="74"/>
      <c r="HEO32" s="74"/>
      <c r="HEP32" s="550"/>
      <c r="HEQ32" s="117"/>
      <c r="HER32" s="74"/>
      <c r="HES32" s="74"/>
      <c r="HFE32" s="74"/>
      <c r="HFF32" s="550"/>
      <c r="HFG32" s="117"/>
      <c r="HFH32" s="74"/>
      <c r="HFI32" s="74"/>
      <c r="HFU32" s="74"/>
      <c r="HFV32" s="550"/>
      <c r="HFW32" s="117"/>
      <c r="HFX32" s="74"/>
      <c r="HFY32" s="74"/>
      <c r="HGK32" s="74"/>
      <c r="HGL32" s="550"/>
      <c r="HGM32" s="117"/>
      <c r="HGN32" s="74"/>
      <c r="HGO32" s="74"/>
      <c r="HHA32" s="74"/>
      <c r="HHB32" s="550"/>
      <c r="HHC32" s="117"/>
      <c r="HHD32" s="74"/>
      <c r="HHE32" s="74"/>
      <c r="HHQ32" s="74"/>
      <c r="HHR32" s="550"/>
      <c r="HHS32" s="117"/>
      <c r="HHT32" s="74"/>
      <c r="HHU32" s="74"/>
      <c r="HIG32" s="74"/>
      <c r="HIH32" s="550"/>
      <c r="HII32" s="117"/>
      <c r="HIJ32" s="74"/>
      <c r="HIK32" s="74"/>
      <c r="HIW32" s="74"/>
      <c r="HIX32" s="550"/>
      <c r="HIY32" s="117"/>
      <c r="HIZ32" s="74"/>
      <c r="HJA32" s="74"/>
      <c r="HJM32" s="74"/>
      <c r="HJN32" s="550"/>
      <c r="HJO32" s="117"/>
      <c r="HJP32" s="74"/>
      <c r="HJQ32" s="74"/>
      <c r="HKC32" s="74"/>
      <c r="HKD32" s="550"/>
      <c r="HKE32" s="117"/>
      <c r="HKF32" s="74"/>
      <c r="HKG32" s="74"/>
      <c r="HKS32" s="74"/>
      <c r="HKT32" s="550"/>
      <c r="HKU32" s="117"/>
      <c r="HKV32" s="74"/>
      <c r="HKW32" s="74"/>
      <c r="HLI32" s="74"/>
      <c r="HLJ32" s="550"/>
      <c r="HLK32" s="117"/>
      <c r="HLL32" s="74"/>
      <c r="HLM32" s="74"/>
      <c r="HLY32" s="74"/>
      <c r="HLZ32" s="550"/>
      <c r="HMA32" s="117"/>
      <c r="HMB32" s="74"/>
      <c r="HMC32" s="74"/>
      <c r="HMO32" s="74"/>
      <c r="HMP32" s="550"/>
      <c r="HMQ32" s="117"/>
      <c r="HMR32" s="74"/>
      <c r="HMS32" s="74"/>
      <c r="HNE32" s="74"/>
      <c r="HNF32" s="550"/>
      <c r="HNG32" s="117"/>
      <c r="HNH32" s="74"/>
      <c r="HNI32" s="74"/>
      <c r="HNU32" s="74"/>
      <c r="HNV32" s="550"/>
      <c r="HNW32" s="117"/>
      <c r="HNX32" s="74"/>
      <c r="HNY32" s="74"/>
      <c r="HOK32" s="74"/>
      <c r="HOL32" s="550"/>
      <c r="HOM32" s="117"/>
      <c r="HON32" s="74"/>
      <c r="HOO32" s="74"/>
      <c r="HPA32" s="74"/>
      <c r="HPB32" s="550"/>
      <c r="HPC32" s="117"/>
      <c r="HPD32" s="74"/>
      <c r="HPE32" s="74"/>
      <c r="HPQ32" s="74"/>
      <c r="HPR32" s="550"/>
      <c r="HPS32" s="117"/>
      <c r="HPT32" s="74"/>
      <c r="HPU32" s="74"/>
      <c r="HQG32" s="74"/>
      <c r="HQH32" s="550"/>
      <c r="HQI32" s="117"/>
      <c r="HQJ32" s="74"/>
      <c r="HQK32" s="74"/>
      <c r="HQW32" s="74"/>
      <c r="HQX32" s="550"/>
      <c r="HQY32" s="117"/>
      <c r="HQZ32" s="74"/>
      <c r="HRA32" s="74"/>
      <c r="HRM32" s="74"/>
      <c r="HRN32" s="550"/>
      <c r="HRO32" s="117"/>
      <c r="HRP32" s="74"/>
      <c r="HRQ32" s="74"/>
      <c r="HSC32" s="74"/>
      <c r="HSD32" s="550"/>
      <c r="HSE32" s="117"/>
      <c r="HSF32" s="74"/>
      <c r="HSG32" s="74"/>
      <c r="HSS32" s="74"/>
      <c r="HST32" s="550"/>
      <c r="HSU32" s="117"/>
      <c r="HSV32" s="74"/>
      <c r="HSW32" s="74"/>
      <c r="HTI32" s="74"/>
      <c r="HTJ32" s="550"/>
      <c r="HTK32" s="117"/>
      <c r="HTL32" s="74"/>
      <c r="HTM32" s="74"/>
      <c r="HTY32" s="74"/>
      <c r="HTZ32" s="550"/>
      <c r="HUA32" s="117"/>
      <c r="HUB32" s="74"/>
      <c r="HUC32" s="74"/>
      <c r="HUO32" s="74"/>
      <c r="HUP32" s="550"/>
      <c r="HUQ32" s="117"/>
      <c r="HUR32" s="74"/>
      <c r="HUS32" s="74"/>
      <c r="HVE32" s="74"/>
      <c r="HVF32" s="550"/>
      <c r="HVG32" s="117"/>
      <c r="HVH32" s="74"/>
      <c r="HVI32" s="74"/>
      <c r="HVU32" s="74"/>
      <c r="HVV32" s="550"/>
      <c r="HVW32" s="117"/>
      <c r="HVX32" s="74"/>
      <c r="HVY32" s="74"/>
      <c r="HWK32" s="74"/>
      <c r="HWL32" s="550"/>
      <c r="HWM32" s="117"/>
      <c r="HWN32" s="74"/>
      <c r="HWO32" s="74"/>
      <c r="HXA32" s="74"/>
      <c r="HXB32" s="550"/>
      <c r="HXC32" s="117"/>
      <c r="HXD32" s="74"/>
      <c r="HXE32" s="74"/>
      <c r="HXQ32" s="74"/>
      <c r="HXR32" s="550"/>
      <c r="HXS32" s="117"/>
      <c r="HXT32" s="74"/>
      <c r="HXU32" s="74"/>
      <c r="HYG32" s="74"/>
      <c r="HYH32" s="550"/>
      <c r="HYI32" s="117"/>
      <c r="HYJ32" s="74"/>
      <c r="HYK32" s="74"/>
      <c r="HYW32" s="74"/>
      <c r="HYX32" s="550"/>
      <c r="HYY32" s="117"/>
      <c r="HYZ32" s="74"/>
      <c r="HZA32" s="74"/>
      <c r="HZM32" s="74"/>
      <c r="HZN32" s="550"/>
      <c r="HZO32" s="117"/>
      <c r="HZP32" s="74"/>
      <c r="HZQ32" s="74"/>
      <c r="IAC32" s="74"/>
      <c r="IAD32" s="550"/>
      <c r="IAE32" s="117"/>
      <c r="IAF32" s="74"/>
      <c r="IAG32" s="74"/>
      <c r="IAS32" s="74"/>
      <c r="IAT32" s="550"/>
      <c r="IAU32" s="117"/>
      <c r="IAV32" s="74"/>
      <c r="IAW32" s="74"/>
      <c r="IBI32" s="74"/>
      <c r="IBJ32" s="550"/>
      <c r="IBK32" s="117"/>
      <c r="IBL32" s="74"/>
      <c r="IBM32" s="74"/>
      <c r="IBY32" s="74"/>
      <c r="IBZ32" s="550"/>
      <c r="ICA32" s="117"/>
      <c r="ICB32" s="74"/>
      <c r="ICC32" s="74"/>
      <c r="ICO32" s="74"/>
      <c r="ICP32" s="550"/>
      <c r="ICQ32" s="117"/>
      <c r="ICR32" s="74"/>
      <c r="ICS32" s="74"/>
      <c r="IDE32" s="74"/>
      <c r="IDF32" s="550"/>
      <c r="IDG32" s="117"/>
      <c r="IDH32" s="74"/>
      <c r="IDI32" s="74"/>
      <c r="IDU32" s="74"/>
      <c r="IDV32" s="550"/>
      <c r="IDW32" s="117"/>
      <c r="IDX32" s="74"/>
      <c r="IDY32" s="74"/>
      <c r="IEK32" s="74"/>
      <c r="IEL32" s="550"/>
      <c r="IEM32" s="117"/>
      <c r="IEN32" s="74"/>
      <c r="IEO32" s="74"/>
      <c r="IFA32" s="74"/>
      <c r="IFB32" s="550"/>
      <c r="IFC32" s="117"/>
      <c r="IFD32" s="74"/>
      <c r="IFE32" s="74"/>
      <c r="IFQ32" s="74"/>
      <c r="IFR32" s="550"/>
      <c r="IFS32" s="117"/>
      <c r="IFT32" s="74"/>
      <c r="IFU32" s="74"/>
      <c r="IGG32" s="74"/>
      <c r="IGH32" s="550"/>
      <c r="IGI32" s="117"/>
      <c r="IGJ32" s="74"/>
      <c r="IGK32" s="74"/>
      <c r="IGW32" s="74"/>
      <c r="IGX32" s="550"/>
      <c r="IGY32" s="117"/>
      <c r="IGZ32" s="74"/>
      <c r="IHA32" s="74"/>
      <c r="IHM32" s="74"/>
      <c r="IHN32" s="550"/>
      <c r="IHO32" s="117"/>
      <c r="IHP32" s="74"/>
      <c r="IHQ32" s="74"/>
      <c r="IIC32" s="74"/>
      <c r="IID32" s="550"/>
      <c r="IIE32" s="117"/>
      <c r="IIF32" s="74"/>
      <c r="IIG32" s="74"/>
      <c r="IIS32" s="74"/>
      <c r="IIT32" s="550"/>
      <c r="IIU32" s="117"/>
      <c r="IIV32" s="74"/>
      <c r="IIW32" s="74"/>
      <c r="IJI32" s="74"/>
      <c r="IJJ32" s="550"/>
      <c r="IJK32" s="117"/>
      <c r="IJL32" s="74"/>
      <c r="IJM32" s="74"/>
      <c r="IJY32" s="74"/>
      <c r="IJZ32" s="550"/>
      <c r="IKA32" s="117"/>
      <c r="IKB32" s="74"/>
      <c r="IKC32" s="74"/>
      <c r="IKO32" s="74"/>
      <c r="IKP32" s="550"/>
      <c r="IKQ32" s="117"/>
      <c r="IKR32" s="74"/>
      <c r="IKS32" s="74"/>
      <c r="ILE32" s="74"/>
      <c r="ILF32" s="550"/>
      <c r="ILG32" s="117"/>
      <c r="ILH32" s="74"/>
      <c r="ILI32" s="74"/>
      <c r="ILU32" s="74"/>
      <c r="ILV32" s="550"/>
      <c r="ILW32" s="117"/>
      <c r="ILX32" s="74"/>
      <c r="ILY32" s="74"/>
      <c r="IMK32" s="74"/>
      <c r="IML32" s="550"/>
      <c r="IMM32" s="117"/>
      <c r="IMN32" s="74"/>
      <c r="IMO32" s="74"/>
      <c r="INA32" s="74"/>
      <c r="INB32" s="550"/>
      <c r="INC32" s="117"/>
      <c r="IND32" s="74"/>
      <c r="INE32" s="74"/>
      <c r="INQ32" s="74"/>
      <c r="INR32" s="550"/>
      <c r="INS32" s="117"/>
      <c r="INT32" s="74"/>
      <c r="INU32" s="74"/>
      <c r="IOG32" s="74"/>
      <c r="IOH32" s="550"/>
      <c r="IOI32" s="117"/>
      <c r="IOJ32" s="74"/>
      <c r="IOK32" s="74"/>
      <c r="IOW32" s="74"/>
      <c r="IOX32" s="550"/>
      <c r="IOY32" s="117"/>
      <c r="IOZ32" s="74"/>
      <c r="IPA32" s="74"/>
      <c r="IPM32" s="74"/>
      <c r="IPN32" s="550"/>
      <c r="IPO32" s="117"/>
      <c r="IPP32" s="74"/>
      <c r="IPQ32" s="74"/>
      <c r="IQC32" s="74"/>
      <c r="IQD32" s="550"/>
      <c r="IQE32" s="117"/>
      <c r="IQF32" s="74"/>
      <c r="IQG32" s="74"/>
      <c r="IQS32" s="74"/>
      <c r="IQT32" s="550"/>
      <c r="IQU32" s="117"/>
      <c r="IQV32" s="74"/>
      <c r="IQW32" s="74"/>
      <c r="IRI32" s="74"/>
      <c r="IRJ32" s="550"/>
      <c r="IRK32" s="117"/>
      <c r="IRL32" s="74"/>
      <c r="IRM32" s="74"/>
      <c r="IRY32" s="74"/>
      <c r="IRZ32" s="550"/>
      <c r="ISA32" s="117"/>
      <c r="ISB32" s="74"/>
      <c r="ISC32" s="74"/>
      <c r="ISO32" s="74"/>
      <c r="ISP32" s="550"/>
      <c r="ISQ32" s="117"/>
      <c r="ISR32" s="74"/>
      <c r="ISS32" s="74"/>
      <c r="ITE32" s="74"/>
      <c r="ITF32" s="550"/>
      <c r="ITG32" s="117"/>
      <c r="ITH32" s="74"/>
      <c r="ITI32" s="74"/>
      <c r="ITU32" s="74"/>
      <c r="ITV32" s="550"/>
      <c r="ITW32" s="117"/>
      <c r="ITX32" s="74"/>
      <c r="ITY32" s="74"/>
      <c r="IUK32" s="74"/>
      <c r="IUL32" s="550"/>
      <c r="IUM32" s="117"/>
      <c r="IUN32" s="74"/>
      <c r="IUO32" s="74"/>
      <c r="IVA32" s="74"/>
      <c r="IVB32" s="550"/>
      <c r="IVC32" s="117"/>
      <c r="IVD32" s="74"/>
      <c r="IVE32" s="74"/>
      <c r="IVQ32" s="74"/>
      <c r="IVR32" s="550"/>
      <c r="IVS32" s="117"/>
      <c r="IVT32" s="74"/>
      <c r="IVU32" s="74"/>
      <c r="IWG32" s="74"/>
      <c r="IWH32" s="550"/>
      <c r="IWI32" s="117"/>
      <c r="IWJ32" s="74"/>
      <c r="IWK32" s="74"/>
      <c r="IWW32" s="74"/>
      <c r="IWX32" s="550"/>
      <c r="IWY32" s="117"/>
      <c r="IWZ32" s="74"/>
      <c r="IXA32" s="74"/>
      <c r="IXM32" s="74"/>
      <c r="IXN32" s="550"/>
      <c r="IXO32" s="117"/>
      <c r="IXP32" s="74"/>
      <c r="IXQ32" s="74"/>
      <c r="IYC32" s="74"/>
      <c r="IYD32" s="550"/>
      <c r="IYE32" s="117"/>
      <c r="IYF32" s="74"/>
      <c r="IYG32" s="74"/>
      <c r="IYS32" s="74"/>
      <c r="IYT32" s="550"/>
      <c r="IYU32" s="117"/>
      <c r="IYV32" s="74"/>
      <c r="IYW32" s="74"/>
      <c r="IZI32" s="74"/>
      <c r="IZJ32" s="550"/>
      <c r="IZK32" s="117"/>
      <c r="IZL32" s="74"/>
      <c r="IZM32" s="74"/>
      <c r="IZY32" s="74"/>
      <c r="IZZ32" s="550"/>
      <c r="JAA32" s="117"/>
      <c r="JAB32" s="74"/>
      <c r="JAC32" s="74"/>
      <c r="JAO32" s="74"/>
      <c r="JAP32" s="550"/>
      <c r="JAQ32" s="117"/>
      <c r="JAR32" s="74"/>
      <c r="JAS32" s="74"/>
      <c r="JBE32" s="74"/>
      <c r="JBF32" s="550"/>
      <c r="JBG32" s="117"/>
      <c r="JBH32" s="74"/>
      <c r="JBI32" s="74"/>
      <c r="JBU32" s="74"/>
      <c r="JBV32" s="550"/>
      <c r="JBW32" s="117"/>
      <c r="JBX32" s="74"/>
      <c r="JBY32" s="74"/>
      <c r="JCK32" s="74"/>
      <c r="JCL32" s="550"/>
      <c r="JCM32" s="117"/>
      <c r="JCN32" s="74"/>
      <c r="JCO32" s="74"/>
      <c r="JDA32" s="74"/>
      <c r="JDB32" s="550"/>
      <c r="JDC32" s="117"/>
      <c r="JDD32" s="74"/>
      <c r="JDE32" s="74"/>
      <c r="JDQ32" s="74"/>
      <c r="JDR32" s="550"/>
      <c r="JDS32" s="117"/>
      <c r="JDT32" s="74"/>
      <c r="JDU32" s="74"/>
      <c r="JEG32" s="74"/>
      <c r="JEH32" s="550"/>
      <c r="JEI32" s="117"/>
      <c r="JEJ32" s="74"/>
      <c r="JEK32" s="74"/>
      <c r="JEW32" s="74"/>
      <c r="JEX32" s="550"/>
      <c r="JEY32" s="117"/>
      <c r="JEZ32" s="74"/>
      <c r="JFA32" s="74"/>
      <c r="JFM32" s="74"/>
      <c r="JFN32" s="550"/>
      <c r="JFO32" s="117"/>
      <c r="JFP32" s="74"/>
      <c r="JFQ32" s="74"/>
      <c r="JGC32" s="74"/>
      <c r="JGD32" s="550"/>
      <c r="JGE32" s="117"/>
      <c r="JGF32" s="74"/>
      <c r="JGG32" s="74"/>
      <c r="JGS32" s="74"/>
      <c r="JGT32" s="550"/>
      <c r="JGU32" s="117"/>
      <c r="JGV32" s="74"/>
      <c r="JGW32" s="74"/>
      <c r="JHI32" s="74"/>
      <c r="JHJ32" s="550"/>
      <c r="JHK32" s="117"/>
      <c r="JHL32" s="74"/>
      <c r="JHM32" s="74"/>
      <c r="JHY32" s="74"/>
      <c r="JHZ32" s="550"/>
      <c r="JIA32" s="117"/>
      <c r="JIB32" s="74"/>
      <c r="JIC32" s="74"/>
      <c r="JIO32" s="74"/>
      <c r="JIP32" s="550"/>
      <c r="JIQ32" s="117"/>
      <c r="JIR32" s="74"/>
      <c r="JIS32" s="74"/>
      <c r="JJE32" s="74"/>
      <c r="JJF32" s="550"/>
      <c r="JJG32" s="117"/>
      <c r="JJH32" s="74"/>
      <c r="JJI32" s="74"/>
      <c r="JJU32" s="74"/>
      <c r="JJV32" s="550"/>
      <c r="JJW32" s="117"/>
      <c r="JJX32" s="74"/>
      <c r="JJY32" s="74"/>
      <c r="JKK32" s="74"/>
      <c r="JKL32" s="550"/>
      <c r="JKM32" s="117"/>
      <c r="JKN32" s="74"/>
      <c r="JKO32" s="74"/>
      <c r="JLA32" s="74"/>
      <c r="JLB32" s="550"/>
      <c r="JLC32" s="117"/>
      <c r="JLD32" s="74"/>
      <c r="JLE32" s="74"/>
      <c r="JLQ32" s="74"/>
      <c r="JLR32" s="550"/>
      <c r="JLS32" s="117"/>
      <c r="JLT32" s="74"/>
      <c r="JLU32" s="74"/>
      <c r="JMG32" s="74"/>
      <c r="JMH32" s="550"/>
      <c r="JMI32" s="117"/>
      <c r="JMJ32" s="74"/>
      <c r="JMK32" s="74"/>
      <c r="JMW32" s="74"/>
      <c r="JMX32" s="550"/>
      <c r="JMY32" s="117"/>
      <c r="JMZ32" s="74"/>
      <c r="JNA32" s="74"/>
      <c r="JNM32" s="74"/>
      <c r="JNN32" s="550"/>
      <c r="JNO32" s="117"/>
      <c r="JNP32" s="74"/>
      <c r="JNQ32" s="74"/>
      <c r="JOC32" s="74"/>
      <c r="JOD32" s="550"/>
      <c r="JOE32" s="117"/>
      <c r="JOF32" s="74"/>
      <c r="JOG32" s="74"/>
      <c r="JOS32" s="74"/>
      <c r="JOT32" s="550"/>
      <c r="JOU32" s="117"/>
      <c r="JOV32" s="74"/>
      <c r="JOW32" s="74"/>
      <c r="JPI32" s="74"/>
      <c r="JPJ32" s="550"/>
      <c r="JPK32" s="117"/>
      <c r="JPL32" s="74"/>
      <c r="JPM32" s="74"/>
      <c r="JPY32" s="74"/>
      <c r="JPZ32" s="550"/>
      <c r="JQA32" s="117"/>
      <c r="JQB32" s="74"/>
      <c r="JQC32" s="74"/>
      <c r="JQO32" s="74"/>
      <c r="JQP32" s="550"/>
      <c r="JQQ32" s="117"/>
      <c r="JQR32" s="74"/>
      <c r="JQS32" s="74"/>
      <c r="JRE32" s="74"/>
      <c r="JRF32" s="550"/>
      <c r="JRG32" s="117"/>
      <c r="JRH32" s="74"/>
      <c r="JRI32" s="74"/>
      <c r="JRU32" s="74"/>
      <c r="JRV32" s="550"/>
      <c r="JRW32" s="117"/>
      <c r="JRX32" s="74"/>
      <c r="JRY32" s="74"/>
      <c r="JSK32" s="74"/>
      <c r="JSL32" s="550"/>
      <c r="JSM32" s="117"/>
      <c r="JSN32" s="74"/>
      <c r="JSO32" s="74"/>
      <c r="JTA32" s="74"/>
      <c r="JTB32" s="550"/>
      <c r="JTC32" s="117"/>
      <c r="JTD32" s="74"/>
      <c r="JTE32" s="74"/>
      <c r="JTQ32" s="74"/>
      <c r="JTR32" s="550"/>
      <c r="JTS32" s="117"/>
      <c r="JTT32" s="74"/>
      <c r="JTU32" s="74"/>
      <c r="JUG32" s="74"/>
      <c r="JUH32" s="550"/>
      <c r="JUI32" s="117"/>
      <c r="JUJ32" s="74"/>
      <c r="JUK32" s="74"/>
      <c r="JUW32" s="74"/>
      <c r="JUX32" s="550"/>
      <c r="JUY32" s="117"/>
      <c r="JUZ32" s="74"/>
      <c r="JVA32" s="74"/>
      <c r="JVM32" s="74"/>
      <c r="JVN32" s="550"/>
      <c r="JVO32" s="117"/>
      <c r="JVP32" s="74"/>
      <c r="JVQ32" s="74"/>
      <c r="JWC32" s="74"/>
      <c r="JWD32" s="550"/>
      <c r="JWE32" s="117"/>
      <c r="JWF32" s="74"/>
      <c r="JWG32" s="74"/>
      <c r="JWS32" s="74"/>
      <c r="JWT32" s="550"/>
      <c r="JWU32" s="117"/>
      <c r="JWV32" s="74"/>
      <c r="JWW32" s="74"/>
      <c r="JXI32" s="74"/>
      <c r="JXJ32" s="550"/>
      <c r="JXK32" s="117"/>
      <c r="JXL32" s="74"/>
      <c r="JXM32" s="74"/>
      <c r="JXY32" s="74"/>
      <c r="JXZ32" s="550"/>
      <c r="JYA32" s="117"/>
      <c r="JYB32" s="74"/>
      <c r="JYC32" s="74"/>
      <c r="JYO32" s="74"/>
      <c r="JYP32" s="550"/>
      <c r="JYQ32" s="117"/>
      <c r="JYR32" s="74"/>
      <c r="JYS32" s="74"/>
      <c r="JZE32" s="74"/>
      <c r="JZF32" s="550"/>
      <c r="JZG32" s="117"/>
      <c r="JZH32" s="74"/>
      <c r="JZI32" s="74"/>
      <c r="JZU32" s="74"/>
      <c r="JZV32" s="550"/>
      <c r="JZW32" s="117"/>
      <c r="JZX32" s="74"/>
      <c r="JZY32" s="74"/>
      <c r="KAK32" s="74"/>
      <c r="KAL32" s="550"/>
      <c r="KAM32" s="117"/>
      <c r="KAN32" s="74"/>
      <c r="KAO32" s="74"/>
      <c r="KBA32" s="74"/>
      <c r="KBB32" s="550"/>
      <c r="KBC32" s="117"/>
      <c r="KBD32" s="74"/>
      <c r="KBE32" s="74"/>
      <c r="KBQ32" s="74"/>
      <c r="KBR32" s="550"/>
      <c r="KBS32" s="117"/>
      <c r="KBT32" s="74"/>
      <c r="KBU32" s="74"/>
      <c r="KCG32" s="74"/>
      <c r="KCH32" s="550"/>
      <c r="KCI32" s="117"/>
      <c r="KCJ32" s="74"/>
      <c r="KCK32" s="74"/>
      <c r="KCW32" s="74"/>
      <c r="KCX32" s="550"/>
      <c r="KCY32" s="117"/>
      <c r="KCZ32" s="74"/>
      <c r="KDA32" s="74"/>
      <c r="KDM32" s="74"/>
      <c r="KDN32" s="550"/>
      <c r="KDO32" s="117"/>
      <c r="KDP32" s="74"/>
      <c r="KDQ32" s="74"/>
      <c r="KEC32" s="74"/>
      <c r="KED32" s="550"/>
      <c r="KEE32" s="117"/>
      <c r="KEF32" s="74"/>
      <c r="KEG32" s="74"/>
      <c r="KES32" s="74"/>
      <c r="KET32" s="550"/>
      <c r="KEU32" s="117"/>
      <c r="KEV32" s="74"/>
      <c r="KEW32" s="74"/>
      <c r="KFI32" s="74"/>
      <c r="KFJ32" s="550"/>
      <c r="KFK32" s="117"/>
      <c r="KFL32" s="74"/>
      <c r="KFM32" s="74"/>
      <c r="KFY32" s="74"/>
      <c r="KFZ32" s="550"/>
      <c r="KGA32" s="117"/>
      <c r="KGB32" s="74"/>
      <c r="KGC32" s="74"/>
      <c r="KGO32" s="74"/>
      <c r="KGP32" s="550"/>
      <c r="KGQ32" s="117"/>
      <c r="KGR32" s="74"/>
      <c r="KGS32" s="74"/>
      <c r="KHE32" s="74"/>
      <c r="KHF32" s="550"/>
      <c r="KHG32" s="117"/>
      <c r="KHH32" s="74"/>
      <c r="KHI32" s="74"/>
      <c r="KHU32" s="74"/>
      <c r="KHV32" s="550"/>
      <c r="KHW32" s="117"/>
      <c r="KHX32" s="74"/>
      <c r="KHY32" s="74"/>
      <c r="KIK32" s="74"/>
      <c r="KIL32" s="550"/>
      <c r="KIM32" s="117"/>
      <c r="KIN32" s="74"/>
      <c r="KIO32" s="74"/>
      <c r="KJA32" s="74"/>
      <c r="KJB32" s="550"/>
      <c r="KJC32" s="117"/>
      <c r="KJD32" s="74"/>
      <c r="KJE32" s="74"/>
      <c r="KJQ32" s="74"/>
      <c r="KJR32" s="550"/>
      <c r="KJS32" s="117"/>
      <c r="KJT32" s="74"/>
      <c r="KJU32" s="74"/>
      <c r="KKG32" s="74"/>
      <c r="KKH32" s="550"/>
      <c r="KKI32" s="117"/>
      <c r="KKJ32" s="74"/>
      <c r="KKK32" s="74"/>
      <c r="KKW32" s="74"/>
      <c r="KKX32" s="550"/>
      <c r="KKY32" s="117"/>
      <c r="KKZ32" s="74"/>
      <c r="KLA32" s="74"/>
      <c r="KLM32" s="74"/>
      <c r="KLN32" s="550"/>
      <c r="KLO32" s="117"/>
      <c r="KLP32" s="74"/>
      <c r="KLQ32" s="74"/>
      <c r="KMC32" s="74"/>
      <c r="KMD32" s="550"/>
      <c r="KME32" s="117"/>
      <c r="KMF32" s="74"/>
      <c r="KMG32" s="74"/>
      <c r="KMS32" s="74"/>
      <c r="KMT32" s="550"/>
      <c r="KMU32" s="117"/>
      <c r="KMV32" s="74"/>
      <c r="KMW32" s="74"/>
      <c r="KNI32" s="74"/>
      <c r="KNJ32" s="550"/>
      <c r="KNK32" s="117"/>
      <c r="KNL32" s="74"/>
      <c r="KNM32" s="74"/>
      <c r="KNY32" s="74"/>
      <c r="KNZ32" s="550"/>
      <c r="KOA32" s="117"/>
      <c r="KOB32" s="74"/>
      <c r="KOC32" s="74"/>
      <c r="KOO32" s="74"/>
      <c r="KOP32" s="550"/>
      <c r="KOQ32" s="117"/>
      <c r="KOR32" s="74"/>
      <c r="KOS32" s="74"/>
      <c r="KPE32" s="74"/>
      <c r="KPF32" s="550"/>
      <c r="KPG32" s="117"/>
      <c r="KPH32" s="74"/>
      <c r="KPI32" s="74"/>
      <c r="KPU32" s="74"/>
      <c r="KPV32" s="550"/>
      <c r="KPW32" s="117"/>
      <c r="KPX32" s="74"/>
      <c r="KPY32" s="74"/>
      <c r="KQK32" s="74"/>
      <c r="KQL32" s="550"/>
      <c r="KQM32" s="117"/>
      <c r="KQN32" s="74"/>
      <c r="KQO32" s="74"/>
      <c r="KRA32" s="74"/>
      <c r="KRB32" s="550"/>
      <c r="KRC32" s="117"/>
      <c r="KRD32" s="74"/>
      <c r="KRE32" s="74"/>
      <c r="KRQ32" s="74"/>
      <c r="KRR32" s="550"/>
      <c r="KRS32" s="117"/>
      <c r="KRT32" s="74"/>
      <c r="KRU32" s="74"/>
      <c r="KSG32" s="74"/>
      <c r="KSH32" s="550"/>
      <c r="KSI32" s="117"/>
      <c r="KSJ32" s="74"/>
      <c r="KSK32" s="74"/>
      <c r="KSW32" s="74"/>
      <c r="KSX32" s="550"/>
      <c r="KSY32" s="117"/>
      <c r="KSZ32" s="74"/>
      <c r="KTA32" s="74"/>
      <c r="KTM32" s="74"/>
      <c r="KTN32" s="550"/>
      <c r="KTO32" s="117"/>
      <c r="KTP32" s="74"/>
      <c r="KTQ32" s="74"/>
      <c r="KUC32" s="74"/>
      <c r="KUD32" s="550"/>
      <c r="KUE32" s="117"/>
      <c r="KUF32" s="74"/>
      <c r="KUG32" s="74"/>
      <c r="KUS32" s="74"/>
      <c r="KUT32" s="550"/>
      <c r="KUU32" s="117"/>
      <c r="KUV32" s="74"/>
      <c r="KUW32" s="74"/>
      <c r="KVI32" s="74"/>
      <c r="KVJ32" s="550"/>
      <c r="KVK32" s="117"/>
      <c r="KVL32" s="74"/>
      <c r="KVM32" s="74"/>
      <c r="KVY32" s="74"/>
      <c r="KVZ32" s="550"/>
      <c r="KWA32" s="117"/>
      <c r="KWB32" s="74"/>
      <c r="KWC32" s="74"/>
      <c r="KWO32" s="74"/>
      <c r="KWP32" s="550"/>
      <c r="KWQ32" s="117"/>
      <c r="KWR32" s="74"/>
      <c r="KWS32" s="74"/>
      <c r="KXE32" s="74"/>
      <c r="KXF32" s="550"/>
      <c r="KXG32" s="117"/>
      <c r="KXH32" s="74"/>
      <c r="KXI32" s="74"/>
      <c r="KXU32" s="74"/>
      <c r="KXV32" s="550"/>
      <c r="KXW32" s="117"/>
      <c r="KXX32" s="74"/>
      <c r="KXY32" s="74"/>
      <c r="KYK32" s="74"/>
      <c r="KYL32" s="550"/>
      <c r="KYM32" s="117"/>
      <c r="KYN32" s="74"/>
      <c r="KYO32" s="74"/>
      <c r="KZA32" s="74"/>
      <c r="KZB32" s="550"/>
      <c r="KZC32" s="117"/>
      <c r="KZD32" s="74"/>
      <c r="KZE32" s="74"/>
      <c r="KZQ32" s="74"/>
      <c r="KZR32" s="550"/>
      <c r="KZS32" s="117"/>
      <c r="KZT32" s="74"/>
      <c r="KZU32" s="74"/>
      <c r="LAG32" s="74"/>
      <c r="LAH32" s="550"/>
      <c r="LAI32" s="117"/>
      <c r="LAJ32" s="74"/>
      <c r="LAK32" s="74"/>
      <c r="LAW32" s="74"/>
      <c r="LAX32" s="550"/>
      <c r="LAY32" s="117"/>
      <c r="LAZ32" s="74"/>
      <c r="LBA32" s="74"/>
      <c r="LBM32" s="74"/>
      <c r="LBN32" s="550"/>
      <c r="LBO32" s="117"/>
      <c r="LBP32" s="74"/>
      <c r="LBQ32" s="74"/>
      <c r="LCC32" s="74"/>
      <c r="LCD32" s="550"/>
      <c r="LCE32" s="117"/>
      <c r="LCF32" s="74"/>
      <c r="LCG32" s="74"/>
      <c r="LCS32" s="74"/>
      <c r="LCT32" s="550"/>
      <c r="LCU32" s="117"/>
      <c r="LCV32" s="74"/>
      <c r="LCW32" s="74"/>
      <c r="LDI32" s="74"/>
      <c r="LDJ32" s="550"/>
      <c r="LDK32" s="117"/>
      <c r="LDL32" s="74"/>
      <c r="LDM32" s="74"/>
      <c r="LDY32" s="74"/>
      <c r="LDZ32" s="550"/>
      <c r="LEA32" s="117"/>
      <c r="LEB32" s="74"/>
      <c r="LEC32" s="74"/>
      <c r="LEO32" s="74"/>
      <c r="LEP32" s="550"/>
      <c r="LEQ32" s="117"/>
      <c r="LER32" s="74"/>
      <c r="LES32" s="74"/>
      <c r="LFE32" s="74"/>
      <c r="LFF32" s="550"/>
      <c r="LFG32" s="117"/>
      <c r="LFH32" s="74"/>
      <c r="LFI32" s="74"/>
      <c r="LFU32" s="74"/>
      <c r="LFV32" s="550"/>
      <c r="LFW32" s="117"/>
      <c r="LFX32" s="74"/>
      <c r="LFY32" s="74"/>
      <c r="LGK32" s="74"/>
      <c r="LGL32" s="550"/>
      <c r="LGM32" s="117"/>
      <c r="LGN32" s="74"/>
      <c r="LGO32" s="74"/>
      <c r="LHA32" s="74"/>
      <c r="LHB32" s="550"/>
      <c r="LHC32" s="117"/>
      <c r="LHD32" s="74"/>
      <c r="LHE32" s="74"/>
      <c r="LHQ32" s="74"/>
      <c r="LHR32" s="550"/>
      <c r="LHS32" s="117"/>
      <c r="LHT32" s="74"/>
      <c r="LHU32" s="74"/>
      <c r="LIG32" s="74"/>
      <c r="LIH32" s="550"/>
      <c r="LII32" s="117"/>
      <c r="LIJ32" s="74"/>
      <c r="LIK32" s="74"/>
      <c r="LIW32" s="74"/>
      <c r="LIX32" s="550"/>
      <c r="LIY32" s="117"/>
      <c r="LIZ32" s="74"/>
      <c r="LJA32" s="74"/>
      <c r="LJM32" s="74"/>
      <c r="LJN32" s="550"/>
      <c r="LJO32" s="117"/>
      <c r="LJP32" s="74"/>
      <c r="LJQ32" s="74"/>
      <c r="LKC32" s="74"/>
      <c r="LKD32" s="550"/>
      <c r="LKE32" s="117"/>
      <c r="LKF32" s="74"/>
      <c r="LKG32" s="74"/>
      <c r="LKS32" s="74"/>
      <c r="LKT32" s="550"/>
      <c r="LKU32" s="117"/>
      <c r="LKV32" s="74"/>
      <c r="LKW32" s="74"/>
      <c r="LLI32" s="74"/>
      <c r="LLJ32" s="550"/>
      <c r="LLK32" s="117"/>
      <c r="LLL32" s="74"/>
      <c r="LLM32" s="74"/>
      <c r="LLY32" s="74"/>
      <c r="LLZ32" s="550"/>
      <c r="LMA32" s="117"/>
      <c r="LMB32" s="74"/>
      <c r="LMC32" s="74"/>
      <c r="LMO32" s="74"/>
      <c r="LMP32" s="550"/>
      <c r="LMQ32" s="117"/>
      <c r="LMR32" s="74"/>
      <c r="LMS32" s="74"/>
      <c r="LNE32" s="74"/>
      <c r="LNF32" s="550"/>
      <c r="LNG32" s="117"/>
      <c r="LNH32" s="74"/>
      <c r="LNI32" s="74"/>
      <c r="LNU32" s="74"/>
      <c r="LNV32" s="550"/>
      <c r="LNW32" s="117"/>
      <c r="LNX32" s="74"/>
      <c r="LNY32" s="74"/>
      <c r="LOK32" s="74"/>
      <c r="LOL32" s="550"/>
      <c r="LOM32" s="117"/>
      <c r="LON32" s="74"/>
      <c r="LOO32" s="74"/>
      <c r="LPA32" s="74"/>
      <c r="LPB32" s="550"/>
      <c r="LPC32" s="117"/>
      <c r="LPD32" s="74"/>
      <c r="LPE32" s="74"/>
      <c r="LPQ32" s="74"/>
      <c r="LPR32" s="550"/>
      <c r="LPS32" s="117"/>
      <c r="LPT32" s="74"/>
      <c r="LPU32" s="74"/>
      <c r="LQG32" s="74"/>
      <c r="LQH32" s="550"/>
      <c r="LQI32" s="117"/>
      <c r="LQJ32" s="74"/>
      <c r="LQK32" s="74"/>
      <c r="LQW32" s="74"/>
      <c r="LQX32" s="550"/>
      <c r="LQY32" s="117"/>
      <c r="LQZ32" s="74"/>
      <c r="LRA32" s="74"/>
      <c r="LRM32" s="74"/>
      <c r="LRN32" s="550"/>
      <c r="LRO32" s="117"/>
      <c r="LRP32" s="74"/>
      <c r="LRQ32" s="74"/>
      <c r="LSC32" s="74"/>
      <c r="LSD32" s="550"/>
      <c r="LSE32" s="117"/>
      <c r="LSF32" s="74"/>
      <c r="LSG32" s="74"/>
      <c r="LSS32" s="74"/>
      <c r="LST32" s="550"/>
      <c r="LSU32" s="117"/>
      <c r="LSV32" s="74"/>
      <c r="LSW32" s="74"/>
      <c r="LTI32" s="74"/>
      <c r="LTJ32" s="550"/>
      <c r="LTK32" s="117"/>
      <c r="LTL32" s="74"/>
      <c r="LTM32" s="74"/>
      <c r="LTY32" s="74"/>
      <c r="LTZ32" s="550"/>
      <c r="LUA32" s="117"/>
      <c r="LUB32" s="74"/>
      <c r="LUC32" s="74"/>
      <c r="LUO32" s="74"/>
      <c r="LUP32" s="550"/>
      <c r="LUQ32" s="117"/>
      <c r="LUR32" s="74"/>
      <c r="LUS32" s="74"/>
      <c r="LVE32" s="74"/>
      <c r="LVF32" s="550"/>
      <c r="LVG32" s="117"/>
      <c r="LVH32" s="74"/>
      <c r="LVI32" s="74"/>
      <c r="LVU32" s="74"/>
      <c r="LVV32" s="550"/>
      <c r="LVW32" s="117"/>
      <c r="LVX32" s="74"/>
      <c r="LVY32" s="74"/>
      <c r="LWK32" s="74"/>
      <c r="LWL32" s="550"/>
      <c r="LWM32" s="117"/>
      <c r="LWN32" s="74"/>
      <c r="LWO32" s="74"/>
      <c r="LXA32" s="74"/>
      <c r="LXB32" s="550"/>
      <c r="LXC32" s="117"/>
      <c r="LXD32" s="74"/>
      <c r="LXE32" s="74"/>
      <c r="LXQ32" s="74"/>
      <c r="LXR32" s="550"/>
      <c r="LXS32" s="117"/>
      <c r="LXT32" s="74"/>
      <c r="LXU32" s="74"/>
      <c r="LYG32" s="74"/>
      <c r="LYH32" s="550"/>
      <c r="LYI32" s="117"/>
      <c r="LYJ32" s="74"/>
      <c r="LYK32" s="74"/>
      <c r="LYW32" s="74"/>
      <c r="LYX32" s="550"/>
      <c r="LYY32" s="117"/>
      <c r="LYZ32" s="74"/>
      <c r="LZA32" s="74"/>
      <c r="LZM32" s="74"/>
      <c r="LZN32" s="550"/>
      <c r="LZO32" s="117"/>
      <c r="LZP32" s="74"/>
      <c r="LZQ32" s="74"/>
      <c r="MAC32" s="74"/>
      <c r="MAD32" s="550"/>
      <c r="MAE32" s="117"/>
      <c r="MAF32" s="74"/>
      <c r="MAG32" s="74"/>
      <c r="MAS32" s="74"/>
      <c r="MAT32" s="550"/>
      <c r="MAU32" s="117"/>
      <c r="MAV32" s="74"/>
      <c r="MAW32" s="74"/>
      <c r="MBI32" s="74"/>
      <c r="MBJ32" s="550"/>
      <c r="MBK32" s="117"/>
      <c r="MBL32" s="74"/>
      <c r="MBM32" s="74"/>
      <c r="MBY32" s="74"/>
      <c r="MBZ32" s="550"/>
      <c r="MCA32" s="117"/>
      <c r="MCB32" s="74"/>
      <c r="MCC32" s="74"/>
      <c r="MCO32" s="74"/>
      <c r="MCP32" s="550"/>
      <c r="MCQ32" s="117"/>
      <c r="MCR32" s="74"/>
      <c r="MCS32" s="74"/>
      <c r="MDE32" s="74"/>
      <c r="MDF32" s="550"/>
      <c r="MDG32" s="117"/>
      <c r="MDH32" s="74"/>
      <c r="MDI32" s="74"/>
      <c r="MDU32" s="74"/>
      <c r="MDV32" s="550"/>
      <c r="MDW32" s="117"/>
      <c r="MDX32" s="74"/>
      <c r="MDY32" s="74"/>
      <c r="MEK32" s="74"/>
      <c r="MEL32" s="550"/>
      <c r="MEM32" s="117"/>
      <c r="MEN32" s="74"/>
      <c r="MEO32" s="74"/>
      <c r="MFA32" s="74"/>
      <c r="MFB32" s="550"/>
      <c r="MFC32" s="117"/>
      <c r="MFD32" s="74"/>
      <c r="MFE32" s="74"/>
      <c r="MFQ32" s="74"/>
      <c r="MFR32" s="550"/>
      <c r="MFS32" s="117"/>
      <c r="MFT32" s="74"/>
      <c r="MFU32" s="74"/>
      <c r="MGG32" s="74"/>
      <c r="MGH32" s="550"/>
      <c r="MGI32" s="117"/>
      <c r="MGJ32" s="74"/>
      <c r="MGK32" s="74"/>
      <c r="MGW32" s="74"/>
      <c r="MGX32" s="550"/>
      <c r="MGY32" s="117"/>
      <c r="MGZ32" s="74"/>
      <c r="MHA32" s="74"/>
      <c r="MHM32" s="74"/>
      <c r="MHN32" s="550"/>
      <c r="MHO32" s="117"/>
      <c r="MHP32" s="74"/>
      <c r="MHQ32" s="74"/>
      <c r="MIC32" s="74"/>
      <c r="MID32" s="550"/>
      <c r="MIE32" s="117"/>
      <c r="MIF32" s="74"/>
      <c r="MIG32" s="74"/>
      <c r="MIS32" s="74"/>
      <c r="MIT32" s="550"/>
      <c r="MIU32" s="117"/>
      <c r="MIV32" s="74"/>
      <c r="MIW32" s="74"/>
      <c r="MJI32" s="74"/>
      <c r="MJJ32" s="550"/>
      <c r="MJK32" s="117"/>
      <c r="MJL32" s="74"/>
      <c r="MJM32" s="74"/>
      <c r="MJY32" s="74"/>
      <c r="MJZ32" s="550"/>
      <c r="MKA32" s="117"/>
      <c r="MKB32" s="74"/>
      <c r="MKC32" s="74"/>
      <c r="MKO32" s="74"/>
      <c r="MKP32" s="550"/>
      <c r="MKQ32" s="117"/>
      <c r="MKR32" s="74"/>
      <c r="MKS32" s="74"/>
      <c r="MLE32" s="74"/>
      <c r="MLF32" s="550"/>
      <c r="MLG32" s="117"/>
      <c r="MLH32" s="74"/>
      <c r="MLI32" s="74"/>
      <c r="MLU32" s="74"/>
      <c r="MLV32" s="550"/>
      <c r="MLW32" s="117"/>
      <c r="MLX32" s="74"/>
      <c r="MLY32" s="74"/>
      <c r="MMK32" s="74"/>
      <c r="MML32" s="550"/>
      <c r="MMM32" s="117"/>
      <c r="MMN32" s="74"/>
      <c r="MMO32" s="74"/>
      <c r="MNA32" s="74"/>
      <c r="MNB32" s="550"/>
      <c r="MNC32" s="117"/>
      <c r="MND32" s="74"/>
      <c r="MNE32" s="74"/>
      <c r="MNQ32" s="74"/>
      <c r="MNR32" s="550"/>
      <c r="MNS32" s="117"/>
      <c r="MNT32" s="74"/>
      <c r="MNU32" s="74"/>
      <c r="MOG32" s="74"/>
      <c r="MOH32" s="550"/>
      <c r="MOI32" s="117"/>
      <c r="MOJ32" s="74"/>
      <c r="MOK32" s="74"/>
      <c r="MOW32" s="74"/>
      <c r="MOX32" s="550"/>
      <c r="MOY32" s="117"/>
      <c r="MOZ32" s="74"/>
      <c r="MPA32" s="74"/>
      <c r="MPM32" s="74"/>
      <c r="MPN32" s="550"/>
      <c r="MPO32" s="117"/>
      <c r="MPP32" s="74"/>
      <c r="MPQ32" s="74"/>
      <c r="MQC32" s="74"/>
      <c r="MQD32" s="550"/>
      <c r="MQE32" s="117"/>
      <c r="MQF32" s="74"/>
      <c r="MQG32" s="74"/>
      <c r="MQS32" s="74"/>
      <c r="MQT32" s="550"/>
      <c r="MQU32" s="117"/>
      <c r="MQV32" s="74"/>
      <c r="MQW32" s="74"/>
      <c r="MRI32" s="74"/>
      <c r="MRJ32" s="550"/>
      <c r="MRK32" s="117"/>
      <c r="MRL32" s="74"/>
      <c r="MRM32" s="74"/>
      <c r="MRY32" s="74"/>
      <c r="MRZ32" s="550"/>
      <c r="MSA32" s="117"/>
      <c r="MSB32" s="74"/>
      <c r="MSC32" s="74"/>
      <c r="MSO32" s="74"/>
      <c r="MSP32" s="550"/>
      <c r="MSQ32" s="117"/>
      <c r="MSR32" s="74"/>
      <c r="MSS32" s="74"/>
      <c r="MTE32" s="74"/>
      <c r="MTF32" s="550"/>
      <c r="MTG32" s="117"/>
      <c r="MTH32" s="74"/>
      <c r="MTI32" s="74"/>
      <c r="MTU32" s="74"/>
      <c r="MTV32" s="550"/>
      <c r="MTW32" s="117"/>
      <c r="MTX32" s="74"/>
      <c r="MTY32" s="74"/>
      <c r="MUK32" s="74"/>
      <c r="MUL32" s="550"/>
      <c r="MUM32" s="117"/>
      <c r="MUN32" s="74"/>
      <c r="MUO32" s="74"/>
      <c r="MVA32" s="74"/>
      <c r="MVB32" s="550"/>
      <c r="MVC32" s="117"/>
      <c r="MVD32" s="74"/>
      <c r="MVE32" s="74"/>
      <c r="MVQ32" s="74"/>
      <c r="MVR32" s="550"/>
      <c r="MVS32" s="117"/>
      <c r="MVT32" s="74"/>
      <c r="MVU32" s="74"/>
      <c r="MWG32" s="74"/>
      <c r="MWH32" s="550"/>
      <c r="MWI32" s="117"/>
      <c r="MWJ32" s="74"/>
      <c r="MWK32" s="74"/>
      <c r="MWW32" s="74"/>
      <c r="MWX32" s="550"/>
      <c r="MWY32" s="117"/>
      <c r="MWZ32" s="74"/>
      <c r="MXA32" s="74"/>
      <c r="MXM32" s="74"/>
      <c r="MXN32" s="550"/>
      <c r="MXO32" s="117"/>
      <c r="MXP32" s="74"/>
      <c r="MXQ32" s="74"/>
      <c r="MYC32" s="74"/>
      <c r="MYD32" s="550"/>
      <c r="MYE32" s="117"/>
      <c r="MYF32" s="74"/>
      <c r="MYG32" s="74"/>
      <c r="MYS32" s="74"/>
      <c r="MYT32" s="550"/>
      <c r="MYU32" s="117"/>
      <c r="MYV32" s="74"/>
      <c r="MYW32" s="74"/>
      <c r="MZI32" s="74"/>
      <c r="MZJ32" s="550"/>
      <c r="MZK32" s="117"/>
      <c r="MZL32" s="74"/>
      <c r="MZM32" s="74"/>
      <c r="MZY32" s="74"/>
      <c r="MZZ32" s="550"/>
      <c r="NAA32" s="117"/>
      <c r="NAB32" s="74"/>
      <c r="NAC32" s="74"/>
      <c r="NAO32" s="74"/>
      <c r="NAP32" s="550"/>
      <c r="NAQ32" s="117"/>
      <c r="NAR32" s="74"/>
      <c r="NAS32" s="74"/>
      <c r="NBE32" s="74"/>
      <c r="NBF32" s="550"/>
      <c r="NBG32" s="117"/>
      <c r="NBH32" s="74"/>
      <c r="NBI32" s="74"/>
      <c r="NBU32" s="74"/>
      <c r="NBV32" s="550"/>
      <c r="NBW32" s="117"/>
      <c r="NBX32" s="74"/>
      <c r="NBY32" s="74"/>
      <c r="NCK32" s="74"/>
      <c r="NCL32" s="550"/>
      <c r="NCM32" s="117"/>
      <c r="NCN32" s="74"/>
      <c r="NCO32" s="74"/>
      <c r="NDA32" s="74"/>
      <c r="NDB32" s="550"/>
      <c r="NDC32" s="117"/>
      <c r="NDD32" s="74"/>
      <c r="NDE32" s="74"/>
      <c r="NDQ32" s="74"/>
      <c r="NDR32" s="550"/>
      <c r="NDS32" s="117"/>
      <c r="NDT32" s="74"/>
      <c r="NDU32" s="74"/>
      <c r="NEG32" s="74"/>
      <c r="NEH32" s="550"/>
      <c r="NEI32" s="117"/>
      <c r="NEJ32" s="74"/>
      <c r="NEK32" s="74"/>
      <c r="NEW32" s="74"/>
      <c r="NEX32" s="550"/>
      <c r="NEY32" s="117"/>
      <c r="NEZ32" s="74"/>
      <c r="NFA32" s="74"/>
      <c r="NFM32" s="74"/>
      <c r="NFN32" s="550"/>
      <c r="NFO32" s="117"/>
      <c r="NFP32" s="74"/>
      <c r="NFQ32" s="74"/>
      <c r="NGC32" s="74"/>
      <c r="NGD32" s="550"/>
      <c r="NGE32" s="117"/>
      <c r="NGF32" s="74"/>
      <c r="NGG32" s="74"/>
      <c r="NGS32" s="74"/>
      <c r="NGT32" s="550"/>
      <c r="NGU32" s="117"/>
      <c r="NGV32" s="74"/>
      <c r="NGW32" s="74"/>
      <c r="NHI32" s="74"/>
      <c r="NHJ32" s="550"/>
      <c r="NHK32" s="117"/>
      <c r="NHL32" s="74"/>
      <c r="NHM32" s="74"/>
      <c r="NHY32" s="74"/>
      <c r="NHZ32" s="550"/>
      <c r="NIA32" s="117"/>
      <c r="NIB32" s="74"/>
      <c r="NIC32" s="74"/>
      <c r="NIO32" s="74"/>
      <c r="NIP32" s="550"/>
      <c r="NIQ32" s="117"/>
      <c r="NIR32" s="74"/>
      <c r="NIS32" s="74"/>
      <c r="NJE32" s="74"/>
      <c r="NJF32" s="550"/>
      <c r="NJG32" s="117"/>
      <c r="NJH32" s="74"/>
      <c r="NJI32" s="74"/>
      <c r="NJU32" s="74"/>
      <c r="NJV32" s="550"/>
      <c r="NJW32" s="117"/>
      <c r="NJX32" s="74"/>
      <c r="NJY32" s="74"/>
      <c r="NKK32" s="74"/>
      <c r="NKL32" s="550"/>
      <c r="NKM32" s="117"/>
      <c r="NKN32" s="74"/>
      <c r="NKO32" s="74"/>
      <c r="NLA32" s="74"/>
      <c r="NLB32" s="550"/>
      <c r="NLC32" s="117"/>
      <c r="NLD32" s="74"/>
      <c r="NLE32" s="74"/>
      <c r="NLQ32" s="74"/>
      <c r="NLR32" s="550"/>
      <c r="NLS32" s="117"/>
      <c r="NLT32" s="74"/>
      <c r="NLU32" s="74"/>
      <c r="NMG32" s="74"/>
      <c r="NMH32" s="550"/>
      <c r="NMI32" s="117"/>
      <c r="NMJ32" s="74"/>
      <c r="NMK32" s="74"/>
      <c r="NMW32" s="74"/>
      <c r="NMX32" s="550"/>
      <c r="NMY32" s="117"/>
      <c r="NMZ32" s="74"/>
      <c r="NNA32" s="74"/>
      <c r="NNM32" s="74"/>
      <c r="NNN32" s="550"/>
      <c r="NNO32" s="117"/>
      <c r="NNP32" s="74"/>
      <c r="NNQ32" s="74"/>
      <c r="NOC32" s="74"/>
      <c r="NOD32" s="550"/>
      <c r="NOE32" s="117"/>
      <c r="NOF32" s="74"/>
      <c r="NOG32" s="74"/>
      <c r="NOS32" s="74"/>
      <c r="NOT32" s="550"/>
      <c r="NOU32" s="117"/>
      <c r="NOV32" s="74"/>
      <c r="NOW32" s="74"/>
      <c r="NPI32" s="74"/>
      <c r="NPJ32" s="550"/>
      <c r="NPK32" s="117"/>
      <c r="NPL32" s="74"/>
      <c r="NPM32" s="74"/>
      <c r="NPY32" s="74"/>
      <c r="NPZ32" s="550"/>
      <c r="NQA32" s="117"/>
      <c r="NQB32" s="74"/>
      <c r="NQC32" s="74"/>
      <c r="NQO32" s="74"/>
      <c r="NQP32" s="550"/>
      <c r="NQQ32" s="117"/>
      <c r="NQR32" s="74"/>
      <c r="NQS32" s="74"/>
      <c r="NRE32" s="74"/>
      <c r="NRF32" s="550"/>
      <c r="NRG32" s="117"/>
      <c r="NRH32" s="74"/>
      <c r="NRI32" s="74"/>
      <c r="NRU32" s="74"/>
      <c r="NRV32" s="550"/>
      <c r="NRW32" s="117"/>
      <c r="NRX32" s="74"/>
      <c r="NRY32" s="74"/>
      <c r="NSK32" s="74"/>
      <c r="NSL32" s="550"/>
      <c r="NSM32" s="117"/>
      <c r="NSN32" s="74"/>
      <c r="NSO32" s="74"/>
      <c r="NTA32" s="74"/>
      <c r="NTB32" s="550"/>
      <c r="NTC32" s="117"/>
      <c r="NTD32" s="74"/>
      <c r="NTE32" s="74"/>
      <c r="NTQ32" s="74"/>
      <c r="NTR32" s="550"/>
      <c r="NTS32" s="117"/>
      <c r="NTT32" s="74"/>
      <c r="NTU32" s="74"/>
      <c r="NUG32" s="74"/>
      <c r="NUH32" s="550"/>
      <c r="NUI32" s="117"/>
      <c r="NUJ32" s="74"/>
      <c r="NUK32" s="74"/>
      <c r="NUW32" s="74"/>
      <c r="NUX32" s="550"/>
      <c r="NUY32" s="117"/>
      <c r="NUZ32" s="74"/>
      <c r="NVA32" s="74"/>
      <c r="NVM32" s="74"/>
      <c r="NVN32" s="550"/>
      <c r="NVO32" s="117"/>
      <c r="NVP32" s="74"/>
      <c r="NVQ32" s="74"/>
      <c r="NWC32" s="74"/>
      <c r="NWD32" s="550"/>
      <c r="NWE32" s="117"/>
      <c r="NWF32" s="74"/>
      <c r="NWG32" s="74"/>
      <c r="NWS32" s="74"/>
      <c r="NWT32" s="550"/>
      <c r="NWU32" s="117"/>
      <c r="NWV32" s="74"/>
      <c r="NWW32" s="74"/>
      <c r="NXI32" s="74"/>
      <c r="NXJ32" s="550"/>
      <c r="NXK32" s="117"/>
      <c r="NXL32" s="74"/>
      <c r="NXM32" s="74"/>
      <c r="NXY32" s="74"/>
      <c r="NXZ32" s="550"/>
      <c r="NYA32" s="117"/>
      <c r="NYB32" s="74"/>
      <c r="NYC32" s="74"/>
      <c r="NYO32" s="74"/>
      <c r="NYP32" s="550"/>
      <c r="NYQ32" s="117"/>
      <c r="NYR32" s="74"/>
      <c r="NYS32" s="74"/>
      <c r="NZE32" s="74"/>
      <c r="NZF32" s="550"/>
      <c r="NZG32" s="117"/>
      <c r="NZH32" s="74"/>
      <c r="NZI32" s="74"/>
      <c r="NZU32" s="74"/>
      <c r="NZV32" s="550"/>
      <c r="NZW32" s="117"/>
      <c r="NZX32" s="74"/>
      <c r="NZY32" s="74"/>
      <c r="OAK32" s="74"/>
      <c r="OAL32" s="550"/>
      <c r="OAM32" s="117"/>
      <c r="OAN32" s="74"/>
      <c r="OAO32" s="74"/>
      <c r="OBA32" s="74"/>
      <c r="OBB32" s="550"/>
      <c r="OBC32" s="117"/>
      <c r="OBD32" s="74"/>
      <c r="OBE32" s="74"/>
      <c r="OBQ32" s="74"/>
      <c r="OBR32" s="550"/>
      <c r="OBS32" s="117"/>
      <c r="OBT32" s="74"/>
      <c r="OBU32" s="74"/>
      <c r="OCG32" s="74"/>
      <c r="OCH32" s="550"/>
      <c r="OCI32" s="117"/>
      <c r="OCJ32" s="74"/>
      <c r="OCK32" s="74"/>
      <c r="OCW32" s="74"/>
      <c r="OCX32" s="550"/>
      <c r="OCY32" s="117"/>
      <c r="OCZ32" s="74"/>
      <c r="ODA32" s="74"/>
      <c r="ODM32" s="74"/>
      <c r="ODN32" s="550"/>
      <c r="ODO32" s="117"/>
      <c r="ODP32" s="74"/>
      <c r="ODQ32" s="74"/>
      <c r="OEC32" s="74"/>
      <c r="OED32" s="550"/>
      <c r="OEE32" s="117"/>
      <c r="OEF32" s="74"/>
      <c r="OEG32" s="74"/>
      <c r="OES32" s="74"/>
      <c r="OET32" s="550"/>
      <c r="OEU32" s="117"/>
      <c r="OEV32" s="74"/>
      <c r="OEW32" s="74"/>
      <c r="OFI32" s="74"/>
      <c r="OFJ32" s="550"/>
      <c r="OFK32" s="117"/>
      <c r="OFL32" s="74"/>
      <c r="OFM32" s="74"/>
      <c r="OFY32" s="74"/>
      <c r="OFZ32" s="550"/>
      <c r="OGA32" s="117"/>
      <c r="OGB32" s="74"/>
      <c r="OGC32" s="74"/>
      <c r="OGO32" s="74"/>
      <c r="OGP32" s="550"/>
      <c r="OGQ32" s="117"/>
      <c r="OGR32" s="74"/>
      <c r="OGS32" s="74"/>
      <c r="OHE32" s="74"/>
      <c r="OHF32" s="550"/>
      <c r="OHG32" s="117"/>
      <c r="OHH32" s="74"/>
      <c r="OHI32" s="74"/>
      <c r="OHU32" s="74"/>
      <c r="OHV32" s="550"/>
      <c r="OHW32" s="117"/>
      <c r="OHX32" s="74"/>
      <c r="OHY32" s="74"/>
      <c r="OIK32" s="74"/>
      <c r="OIL32" s="550"/>
      <c r="OIM32" s="117"/>
      <c r="OIN32" s="74"/>
      <c r="OIO32" s="74"/>
      <c r="OJA32" s="74"/>
      <c r="OJB32" s="550"/>
      <c r="OJC32" s="117"/>
      <c r="OJD32" s="74"/>
      <c r="OJE32" s="74"/>
      <c r="OJQ32" s="74"/>
      <c r="OJR32" s="550"/>
      <c r="OJS32" s="117"/>
      <c r="OJT32" s="74"/>
      <c r="OJU32" s="74"/>
      <c r="OKG32" s="74"/>
      <c r="OKH32" s="550"/>
      <c r="OKI32" s="117"/>
      <c r="OKJ32" s="74"/>
      <c r="OKK32" s="74"/>
      <c r="OKW32" s="74"/>
      <c r="OKX32" s="550"/>
      <c r="OKY32" s="117"/>
      <c r="OKZ32" s="74"/>
      <c r="OLA32" s="74"/>
      <c r="OLM32" s="74"/>
      <c r="OLN32" s="550"/>
      <c r="OLO32" s="117"/>
      <c r="OLP32" s="74"/>
      <c r="OLQ32" s="74"/>
      <c r="OMC32" s="74"/>
      <c r="OMD32" s="550"/>
      <c r="OME32" s="117"/>
      <c r="OMF32" s="74"/>
      <c r="OMG32" s="74"/>
      <c r="OMS32" s="74"/>
      <c r="OMT32" s="550"/>
      <c r="OMU32" s="117"/>
      <c r="OMV32" s="74"/>
      <c r="OMW32" s="74"/>
      <c r="ONI32" s="74"/>
      <c r="ONJ32" s="550"/>
      <c r="ONK32" s="117"/>
      <c r="ONL32" s="74"/>
      <c r="ONM32" s="74"/>
      <c r="ONY32" s="74"/>
      <c r="ONZ32" s="550"/>
      <c r="OOA32" s="117"/>
      <c r="OOB32" s="74"/>
      <c r="OOC32" s="74"/>
      <c r="OOO32" s="74"/>
      <c r="OOP32" s="550"/>
      <c r="OOQ32" s="117"/>
      <c r="OOR32" s="74"/>
      <c r="OOS32" s="74"/>
      <c r="OPE32" s="74"/>
      <c r="OPF32" s="550"/>
      <c r="OPG32" s="117"/>
      <c r="OPH32" s="74"/>
      <c r="OPI32" s="74"/>
      <c r="OPU32" s="74"/>
      <c r="OPV32" s="550"/>
      <c r="OPW32" s="117"/>
      <c r="OPX32" s="74"/>
      <c r="OPY32" s="74"/>
      <c r="OQK32" s="74"/>
      <c r="OQL32" s="550"/>
      <c r="OQM32" s="117"/>
      <c r="OQN32" s="74"/>
      <c r="OQO32" s="74"/>
      <c r="ORA32" s="74"/>
      <c r="ORB32" s="550"/>
      <c r="ORC32" s="117"/>
      <c r="ORD32" s="74"/>
      <c r="ORE32" s="74"/>
      <c r="ORQ32" s="74"/>
      <c r="ORR32" s="550"/>
      <c r="ORS32" s="117"/>
      <c r="ORT32" s="74"/>
      <c r="ORU32" s="74"/>
      <c r="OSG32" s="74"/>
      <c r="OSH32" s="550"/>
      <c r="OSI32" s="117"/>
      <c r="OSJ32" s="74"/>
      <c r="OSK32" s="74"/>
      <c r="OSW32" s="74"/>
      <c r="OSX32" s="550"/>
      <c r="OSY32" s="117"/>
      <c r="OSZ32" s="74"/>
      <c r="OTA32" s="74"/>
      <c r="OTM32" s="74"/>
      <c r="OTN32" s="550"/>
      <c r="OTO32" s="117"/>
      <c r="OTP32" s="74"/>
      <c r="OTQ32" s="74"/>
      <c r="OUC32" s="74"/>
      <c r="OUD32" s="550"/>
      <c r="OUE32" s="117"/>
      <c r="OUF32" s="74"/>
      <c r="OUG32" s="74"/>
      <c r="OUS32" s="74"/>
      <c r="OUT32" s="550"/>
      <c r="OUU32" s="117"/>
      <c r="OUV32" s="74"/>
      <c r="OUW32" s="74"/>
      <c r="OVI32" s="74"/>
      <c r="OVJ32" s="550"/>
      <c r="OVK32" s="117"/>
      <c r="OVL32" s="74"/>
      <c r="OVM32" s="74"/>
      <c r="OVY32" s="74"/>
      <c r="OVZ32" s="550"/>
      <c r="OWA32" s="117"/>
      <c r="OWB32" s="74"/>
      <c r="OWC32" s="74"/>
      <c r="OWO32" s="74"/>
      <c r="OWP32" s="550"/>
      <c r="OWQ32" s="117"/>
      <c r="OWR32" s="74"/>
      <c r="OWS32" s="74"/>
      <c r="OXE32" s="74"/>
      <c r="OXF32" s="550"/>
      <c r="OXG32" s="117"/>
      <c r="OXH32" s="74"/>
      <c r="OXI32" s="74"/>
      <c r="OXU32" s="74"/>
      <c r="OXV32" s="550"/>
      <c r="OXW32" s="117"/>
      <c r="OXX32" s="74"/>
      <c r="OXY32" s="74"/>
      <c r="OYK32" s="74"/>
      <c r="OYL32" s="550"/>
      <c r="OYM32" s="117"/>
      <c r="OYN32" s="74"/>
      <c r="OYO32" s="74"/>
      <c r="OZA32" s="74"/>
      <c r="OZB32" s="550"/>
      <c r="OZC32" s="117"/>
      <c r="OZD32" s="74"/>
      <c r="OZE32" s="74"/>
      <c r="OZQ32" s="74"/>
      <c r="OZR32" s="550"/>
      <c r="OZS32" s="117"/>
      <c r="OZT32" s="74"/>
      <c r="OZU32" s="74"/>
      <c r="PAG32" s="74"/>
      <c r="PAH32" s="550"/>
      <c r="PAI32" s="117"/>
      <c r="PAJ32" s="74"/>
      <c r="PAK32" s="74"/>
      <c r="PAW32" s="74"/>
      <c r="PAX32" s="550"/>
      <c r="PAY32" s="117"/>
      <c r="PAZ32" s="74"/>
      <c r="PBA32" s="74"/>
      <c r="PBM32" s="74"/>
      <c r="PBN32" s="550"/>
      <c r="PBO32" s="117"/>
      <c r="PBP32" s="74"/>
      <c r="PBQ32" s="74"/>
      <c r="PCC32" s="74"/>
      <c r="PCD32" s="550"/>
      <c r="PCE32" s="117"/>
      <c r="PCF32" s="74"/>
      <c r="PCG32" s="74"/>
      <c r="PCS32" s="74"/>
      <c r="PCT32" s="550"/>
      <c r="PCU32" s="117"/>
      <c r="PCV32" s="74"/>
      <c r="PCW32" s="74"/>
      <c r="PDI32" s="74"/>
      <c r="PDJ32" s="550"/>
      <c r="PDK32" s="117"/>
      <c r="PDL32" s="74"/>
      <c r="PDM32" s="74"/>
      <c r="PDY32" s="74"/>
      <c r="PDZ32" s="550"/>
      <c r="PEA32" s="117"/>
      <c r="PEB32" s="74"/>
      <c r="PEC32" s="74"/>
      <c r="PEO32" s="74"/>
      <c r="PEP32" s="550"/>
      <c r="PEQ32" s="117"/>
      <c r="PER32" s="74"/>
      <c r="PES32" s="74"/>
      <c r="PFE32" s="74"/>
      <c r="PFF32" s="550"/>
      <c r="PFG32" s="117"/>
      <c r="PFH32" s="74"/>
      <c r="PFI32" s="74"/>
      <c r="PFU32" s="74"/>
      <c r="PFV32" s="550"/>
      <c r="PFW32" s="117"/>
      <c r="PFX32" s="74"/>
      <c r="PFY32" s="74"/>
      <c r="PGK32" s="74"/>
      <c r="PGL32" s="550"/>
      <c r="PGM32" s="117"/>
      <c r="PGN32" s="74"/>
      <c r="PGO32" s="74"/>
      <c r="PHA32" s="74"/>
      <c r="PHB32" s="550"/>
      <c r="PHC32" s="117"/>
      <c r="PHD32" s="74"/>
      <c r="PHE32" s="74"/>
      <c r="PHQ32" s="74"/>
      <c r="PHR32" s="550"/>
      <c r="PHS32" s="117"/>
      <c r="PHT32" s="74"/>
      <c r="PHU32" s="74"/>
      <c r="PIG32" s="74"/>
      <c r="PIH32" s="550"/>
      <c r="PII32" s="117"/>
      <c r="PIJ32" s="74"/>
      <c r="PIK32" s="74"/>
      <c r="PIW32" s="74"/>
      <c r="PIX32" s="550"/>
      <c r="PIY32" s="117"/>
      <c r="PIZ32" s="74"/>
      <c r="PJA32" s="74"/>
      <c r="PJM32" s="74"/>
      <c r="PJN32" s="550"/>
      <c r="PJO32" s="117"/>
      <c r="PJP32" s="74"/>
      <c r="PJQ32" s="74"/>
      <c r="PKC32" s="74"/>
      <c r="PKD32" s="550"/>
      <c r="PKE32" s="117"/>
      <c r="PKF32" s="74"/>
      <c r="PKG32" s="74"/>
      <c r="PKS32" s="74"/>
      <c r="PKT32" s="550"/>
      <c r="PKU32" s="117"/>
      <c r="PKV32" s="74"/>
      <c r="PKW32" s="74"/>
      <c r="PLI32" s="74"/>
      <c r="PLJ32" s="550"/>
      <c r="PLK32" s="117"/>
      <c r="PLL32" s="74"/>
      <c r="PLM32" s="74"/>
      <c r="PLY32" s="74"/>
      <c r="PLZ32" s="550"/>
      <c r="PMA32" s="117"/>
      <c r="PMB32" s="74"/>
      <c r="PMC32" s="74"/>
      <c r="PMO32" s="74"/>
      <c r="PMP32" s="550"/>
      <c r="PMQ32" s="117"/>
      <c r="PMR32" s="74"/>
      <c r="PMS32" s="74"/>
      <c r="PNE32" s="74"/>
      <c r="PNF32" s="550"/>
      <c r="PNG32" s="117"/>
      <c r="PNH32" s="74"/>
      <c r="PNI32" s="74"/>
      <c r="PNU32" s="74"/>
      <c r="PNV32" s="550"/>
      <c r="PNW32" s="117"/>
      <c r="PNX32" s="74"/>
      <c r="PNY32" s="74"/>
      <c r="POK32" s="74"/>
      <c r="POL32" s="550"/>
      <c r="POM32" s="117"/>
      <c r="PON32" s="74"/>
      <c r="POO32" s="74"/>
      <c r="PPA32" s="74"/>
      <c r="PPB32" s="550"/>
      <c r="PPC32" s="117"/>
      <c r="PPD32" s="74"/>
      <c r="PPE32" s="74"/>
      <c r="PPQ32" s="74"/>
      <c r="PPR32" s="550"/>
      <c r="PPS32" s="117"/>
      <c r="PPT32" s="74"/>
      <c r="PPU32" s="74"/>
      <c r="PQG32" s="74"/>
      <c r="PQH32" s="550"/>
      <c r="PQI32" s="117"/>
      <c r="PQJ32" s="74"/>
      <c r="PQK32" s="74"/>
      <c r="PQW32" s="74"/>
      <c r="PQX32" s="550"/>
      <c r="PQY32" s="117"/>
      <c r="PQZ32" s="74"/>
      <c r="PRA32" s="74"/>
      <c r="PRM32" s="74"/>
      <c r="PRN32" s="550"/>
      <c r="PRO32" s="117"/>
      <c r="PRP32" s="74"/>
      <c r="PRQ32" s="74"/>
      <c r="PSC32" s="74"/>
      <c r="PSD32" s="550"/>
      <c r="PSE32" s="117"/>
      <c r="PSF32" s="74"/>
      <c r="PSG32" s="74"/>
      <c r="PSS32" s="74"/>
      <c r="PST32" s="550"/>
      <c r="PSU32" s="117"/>
      <c r="PSV32" s="74"/>
      <c r="PSW32" s="74"/>
      <c r="PTI32" s="74"/>
      <c r="PTJ32" s="550"/>
      <c r="PTK32" s="117"/>
      <c r="PTL32" s="74"/>
      <c r="PTM32" s="74"/>
      <c r="PTY32" s="74"/>
      <c r="PTZ32" s="550"/>
      <c r="PUA32" s="117"/>
      <c r="PUB32" s="74"/>
      <c r="PUC32" s="74"/>
      <c r="PUO32" s="74"/>
      <c r="PUP32" s="550"/>
      <c r="PUQ32" s="117"/>
      <c r="PUR32" s="74"/>
      <c r="PUS32" s="74"/>
      <c r="PVE32" s="74"/>
      <c r="PVF32" s="550"/>
      <c r="PVG32" s="117"/>
      <c r="PVH32" s="74"/>
      <c r="PVI32" s="74"/>
      <c r="PVU32" s="74"/>
      <c r="PVV32" s="550"/>
      <c r="PVW32" s="117"/>
      <c r="PVX32" s="74"/>
      <c r="PVY32" s="74"/>
      <c r="PWK32" s="74"/>
      <c r="PWL32" s="550"/>
      <c r="PWM32" s="117"/>
      <c r="PWN32" s="74"/>
      <c r="PWO32" s="74"/>
      <c r="PXA32" s="74"/>
      <c r="PXB32" s="550"/>
      <c r="PXC32" s="117"/>
      <c r="PXD32" s="74"/>
      <c r="PXE32" s="74"/>
      <c r="PXQ32" s="74"/>
      <c r="PXR32" s="550"/>
      <c r="PXS32" s="117"/>
      <c r="PXT32" s="74"/>
      <c r="PXU32" s="74"/>
      <c r="PYG32" s="74"/>
      <c r="PYH32" s="550"/>
      <c r="PYI32" s="117"/>
      <c r="PYJ32" s="74"/>
      <c r="PYK32" s="74"/>
      <c r="PYW32" s="74"/>
      <c r="PYX32" s="550"/>
      <c r="PYY32" s="117"/>
      <c r="PYZ32" s="74"/>
      <c r="PZA32" s="74"/>
      <c r="PZM32" s="74"/>
      <c r="PZN32" s="550"/>
      <c r="PZO32" s="117"/>
      <c r="PZP32" s="74"/>
      <c r="PZQ32" s="74"/>
      <c r="QAC32" s="74"/>
      <c r="QAD32" s="550"/>
      <c r="QAE32" s="117"/>
      <c r="QAF32" s="74"/>
      <c r="QAG32" s="74"/>
      <c r="QAS32" s="74"/>
      <c r="QAT32" s="550"/>
      <c r="QAU32" s="117"/>
      <c r="QAV32" s="74"/>
      <c r="QAW32" s="74"/>
      <c r="QBI32" s="74"/>
      <c r="QBJ32" s="550"/>
      <c r="QBK32" s="117"/>
      <c r="QBL32" s="74"/>
      <c r="QBM32" s="74"/>
      <c r="QBY32" s="74"/>
      <c r="QBZ32" s="550"/>
      <c r="QCA32" s="117"/>
      <c r="QCB32" s="74"/>
      <c r="QCC32" s="74"/>
      <c r="QCO32" s="74"/>
      <c r="QCP32" s="550"/>
      <c r="QCQ32" s="117"/>
      <c r="QCR32" s="74"/>
      <c r="QCS32" s="74"/>
      <c r="QDE32" s="74"/>
      <c r="QDF32" s="550"/>
      <c r="QDG32" s="117"/>
      <c r="QDH32" s="74"/>
      <c r="QDI32" s="74"/>
      <c r="QDU32" s="74"/>
      <c r="QDV32" s="550"/>
      <c r="QDW32" s="117"/>
      <c r="QDX32" s="74"/>
      <c r="QDY32" s="74"/>
      <c r="QEK32" s="74"/>
      <c r="QEL32" s="550"/>
      <c r="QEM32" s="117"/>
      <c r="QEN32" s="74"/>
      <c r="QEO32" s="74"/>
      <c r="QFA32" s="74"/>
      <c r="QFB32" s="550"/>
      <c r="QFC32" s="117"/>
      <c r="QFD32" s="74"/>
      <c r="QFE32" s="74"/>
      <c r="QFQ32" s="74"/>
      <c r="QFR32" s="550"/>
      <c r="QFS32" s="117"/>
      <c r="QFT32" s="74"/>
      <c r="QFU32" s="74"/>
      <c r="QGG32" s="74"/>
      <c r="QGH32" s="550"/>
      <c r="QGI32" s="117"/>
      <c r="QGJ32" s="74"/>
      <c r="QGK32" s="74"/>
      <c r="QGW32" s="74"/>
      <c r="QGX32" s="550"/>
      <c r="QGY32" s="117"/>
      <c r="QGZ32" s="74"/>
      <c r="QHA32" s="74"/>
      <c r="QHM32" s="74"/>
      <c r="QHN32" s="550"/>
      <c r="QHO32" s="117"/>
      <c r="QHP32" s="74"/>
      <c r="QHQ32" s="74"/>
      <c r="QIC32" s="74"/>
      <c r="QID32" s="550"/>
      <c r="QIE32" s="117"/>
      <c r="QIF32" s="74"/>
      <c r="QIG32" s="74"/>
      <c r="QIS32" s="74"/>
      <c r="QIT32" s="550"/>
      <c r="QIU32" s="117"/>
      <c r="QIV32" s="74"/>
      <c r="QIW32" s="74"/>
      <c r="QJI32" s="74"/>
      <c r="QJJ32" s="550"/>
      <c r="QJK32" s="117"/>
      <c r="QJL32" s="74"/>
      <c r="QJM32" s="74"/>
      <c r="QJY32" s="74"/>
      <c r="QJZ32" s="550"/>
      <c r="QKA32" s="117"/>
      <c r="QKB32" s="74"/>
      <c r="QKC32" s="74"/>
      <c r="QKO32" s="74"/>
      <c r="QKP32" s="550"/>
      <c r="QKQ32" s="117"/>
      <c r="QKR32" s="74"/>
      <c r="QKS32" s="74"/>
      <c r="QLE32" s="74"/>
      <c r="QLF32" s="550"/>
      <c r="QLG32" s="117"/>
      <c r="QLH32" s="74"/>
      <c r="QLI32" s="74"/>
      <c r="QLU32" s="74"/>
      <c r="QLV32" s="550"/>
      <c r="QLW32" s="117"/>
      <c r="QLX32" s="74"/>
      <c r="QLY32" s="74"/>
      <c r="QMK32" s="74"/>
      <c r="QML32" s="550"/>
      <c r="QMM32" s="117"/>
      <c r="QMN32" s="74"/>
      <c r="QMO32" s="74"/>
      <c r="QNA32" s="74"/>
      <c r="QNB32" s="550"/>
      <c r="QNC32" s="117"/>
      <c r="QND32" s="74"/>
      <c r="QNE32" s="74"/>
      <c r="QNQ32" s="74"/>
      <c r="QNR32" s="550"/>
      <c r="QNS32" s="117"/>
      <c r="QNT32" s="74"/>
      <c r="QNU32" s="74"/>
      <c r="QOG32" s="74"/>
      <c r="QOH32" s="550"/>
      <c r="QOI32" s="117"/>
      <c r="QOJ32" s="74"/>
      <c r="QOK32" s="74"/>
      <c r="QOW32" s="74"/>
      <c r="QOX32" s="550"/>
      <c r="QOY32" s="117"/>
      <c r="QOZ32" s="74"/>
      <c r="QPA32" s="74"/>
      <c r="QPM32" s="74"/>
      <c r="QPN32" s="550"/>
      <c r="QPO32" s="117"/>
      <c r="QPP32" s="74"/>
      <c r="QPQ32" s="74"/>
      <c r="QQC32" s="74"/>
      <c r="QQD32" s="550"/>
      <c r="QQE32" s="117"/>
      <c r="QQF32" s="74"/>
      <c r="QQG32" s="74"/>
      <c r="QQS32" s="74"/>
      <c r="QQT32" s="550"/>
      <c r="QQU32" s="117"/>
      <c r="QQV32" s="74"/>
      <c r="QQW32" s="74"/>
      <c r="QRI32" s="74"/>
      <c r="QRJ32" s="550"/>
      <c r="QRK32" s="117"/>
      <c r="QRL32" s="74"/>
      <c r="QRM32" s="74"/>
      <c r="QRY32" s="74"/>
      <c r="QRZ32" s="550"/>
      <c r="QSA32" s="117"/>
      <c r="QSB32" s="74"/>
      <c r="QSC32" s="74"/>
      <c r="QSO32" s="74"/>
      <c r="QSP32" s="550"/>
      <c r="QSQ32" s="117"/>
      <c r="QSR32" s="74"/>
      <c r="QSS32" s="74"/>
      <c r="QTE32" s="74"/>
      <c r="QTF32" s="550"/>
      <c r="QTG32" s="117"/>
      <c r="QTH32" s="74"/>
      <c r="QTI32" s="74"/>
      <c r="QTU32" s="74"/>
      <c r="QTV32" s="550"/>
      <c r="QTW32" s="117"/>
      <c r="QTX32" s="74"/>
      <c r="QTY32" s="74"/>
      <c r="QUK32" s="74"/>
      <c r="QUL32" s="550"/>
      <c r="QUM32" s="117"/>
      <c r="QUN32" s="74"/>
      <c r="QUO32" s="74"/>
      <c r="QVA32" s="74"/>
      <c r="QVB32" s="550"/>
      <c r="QVC32" s="117"/>
      <c r="QVD32" s="74"/>
      <c r="QVE32" s="74"/>
      <c r="QVQ32" s="74"/>
      <c r="QVR32" s="550"/>
      <c r="QVS32" s="117"/>
      <c r="QVT32" s="74"/>
      <c r="QVU32" s="74"/>
      <c r="QWG32" s="74"/>
      <c r="QWH32" s="550"/>
      <c r="QWI32" s="117"/>
      <c r="QWJ32" s="74"/>
      <c r="QWK32" s="74"/>
      <c r="QWW32" s="74"/>
      <c r="QWX32" s="550"/>
      <c r="QWY32" s="117"/>
      <c r="QWZ32" s="74"/>
      <c r="QXA32" s="74"/>
      <c r="QXM32" s="74"/>
      <c r="QXN32" s="550"/>
      <c r="QXO32" s="117"/>
      <c r="QXP32" s="74"/>
      <c r="QXQ32" s="74"/>
      <c r="QYC32" s="74"/>
      <c r="QYD32" s="550"/>
      <c r="QYE32" s="117"/>
      <c r="QYF32" s="74"/>
      <c r="QYG32" s="74"/>
      <c r="QYS32" s="74"/>
      <c r="QYT32" s="550"/>
      <c r="QYU32" s="117"/>
      <c r="QYV32" s="74"/>
      <c r="QYW32" s="74"/>
      <c r="QZI32" s="74"/>
      <c r="QZJ32" s="550"/>
      <c r="QZK32" s="117"/>
      <c r="QZL32" s="74"/>
      <c r="QZM32" s="74"/>
      <c r="QZY32" s="74"/>
      <c r="QZZ32" s="550"/>
      <c r="RAA32" s="117"/>
      <c r="RAB32" s="74"/>
      <c r="RAC32" s="74"/>
      <c r="RAO32" s="74"/>
      <c r="RAP32" s="550"/>
      <c r="RAQ32" s="117"/>
      <c r="RAR32" s="74"/>
      <c r="RAS32" s="74"/>
      <c r="RBE32" s="74"/>
      <c r="RBF32" s="550"/>
      <c r="RBG32" s="117"/>
      <c r="RBH32" s="74"/>
      <c r="RBI32" s="74"/>
      <c r="RBU32" s="74"/>
      <c r="RBV32" s="550"/>
      <c r="RBW32" s="117"/>
      <c r="RBX32" s="74"/>
      <c r="RBY32" s="74"/>
      <c r="RCK32" s="74"/>
      <c r="RCL32" s="550"/>
      <c r="RCM32" s="117"/>
      <c r="RCN32" s="74"/>
      <c r="RCO32" s="74"/>
      <c r="RDA32" s="74"/>
      <c r="RDB32" s="550"/>
      <c r="RDC32" s="117"/>
      <c r="RDD32" s="74"/>
      <c r="RDE32" s="74"/>
      <c r="RDQ32" s="74"/>
      <c r="RDR32" s="550"/>
      <c r="RDS32" s="117"/>
      <c r="RDT32" s="74"/>
      <c r="RDU32" s="74"/>
      <c r="REG32" s="74"/>
      <c r="REH32" s="550"/>
      <c r="REI32" s="117"/>
      <c r="REJ32" s="74"/>
      <c r="REK32" s="74"/>
      <c r="REW32" s="74"/>
      <c r="REX32" s="550"/>
      <c r="REY32" s="117"/>
      <c r="REZ32" s="74"/>
      <c r="RFA32" s="74"/>
      <c r="RFM32" s="74"/>
      <c r="RFN32" s="550"/>
      <c r="RFO32" s="117"/>
      <c r="RFP32" s="74"/>
      <c r="RFQ32" s="74"/>
      <c r="RGC32" s="74"/>
      <c r="RGD32" s="550"/>
      <c r="RGE32" s="117"/>
      <c r="RGF32" s="74"/>
      <c r="RGG32" s="74"/>
      <c r="RGS32" s="74"/>
      <c r="RGT32" s="550"/>
      <c r="RGU32" s="117"/>
      <c r="RGV32" s="74"/>
      <c r="RGW32" s="74"/>
      <c r="RHI32" s="74"/>
      <c r="RHJ32" s="550"/>
      <c r="RHK32" s="117"/>
      <c r="RHL32" s="74"/>
      <c r="RHM32" s="74"/>
      <c r="RHY32" s="74"/>
      <c r="RHZ32" s="550"/>
      <c r="RIA32" s="117"/>
      <c r="RIB32" s="74"/>
      <c r="RIC32" s="74"/>
      <c r="RIO32" s="74"/>
      <c r="RIP32" s="550"/>
      <c r="RIQ32" s="117"/>
      <c r="RIR32" s="74"/>
      <c r="RIS32" s="74"/>
      <c r="RJE32" s="74"/>
      <c r="RJF32" s="550"/>
      <c r="RJG32" s="117"/>
      <c r="RJH32" s="74"/>
      <c r="RJI32" s="74"/>
      <c r="RJU32" s="74"/>
      <c r="RJV32" s="550"/>
      <c r="RJW32" s="117"/>
      <c r="RJX32" s="74"/>
      <c r="RJY32" s="74"/>
      <c r="RKK32" s="74"/>
      <c r="RKL32" s="550"/>
      <c r="RKM32" s="117"/>
      <c r="RKN32" s="74"/>
      <c r="RKO32" s="74"/>
      <c r="RLA32" s="74"/>
      <c r="RLB32" s="550"/>
      <c r="RLC32" s="117"/>
      <c r="RLD32" s="74"/>
      <c r="RLE32" s="74"/>
      <c r="RLQ32" s="74"/>
      <c r="RLR32" s="550"/>
      <c r="RLS32" s="117"/>
      <c r="RLT32" s="74"/>
      <c r="RLU32" s="74"/>
      <c r="RMG32" s="74"/>
      <c r="RMH32" s="550"/>
      <c r="RMI32" s="117"/>
      <c r="RMJ32" s="74"/>
      <c r="RMK32" s="74"/>
      <c r="RMW32" s="74"/>
      <c r="RMX32" s="550"/>
      <c r="RMY32" s="117"/>
      <c r="RMZ32" s="74"/>
      <c r="RNA32" s="74"/>
      <c r="RNM32" s="74"/>
      <c r="RNN32" s="550"/>
      <c r="RNO32" s="117"/>
      <c r="RNP32" s="74"/>
      <c r="RNQ32" s="74"/>
      <c r="ROC32" s="74"/>
      <c r="ROD32" s="550"/>
      <c r="ROE32" s="117"/>
      <c r="ROF32" s="74"/>
      <c r="ROG32" s="74"/>
      <c r="ROS32" s="74"/>
      <c r="ROT32" s="550"/>
      <c r="ROU32" s="117"/>
      <c r="ROV32" s="74"/>
      <c r="ROW32" s="74"/>
      <c r="RPI32" s="74"/>
      <c r="RPJ32" s="550"/>
      <c r="RPK32" s="117"/>
      <c r="RPL32" s="74"/>
      <c r="RPM32" s="74"/>
      <c r="RPY32" s="74"/>
      <c r="RPZ32" s="550"/>
      <c r="RQA32" s="117"/>
      <c r="RQB32" s="74"/>
      <c r="RQC32" s="74"/>
      <c r="RQO32" s="74"/>
      <c r="RQP32" s="550"/>
      <c r="RQQ32" s="117"/>
      <c r="RQR32" s="74"/>
      <c r="RQS32" s="74"/>
      <c r="RRE32" s="74"/>
      <c r="RRF32" s="550"/>
      <c r="RRG32" s="117"/>
      <c r="RRH32" s="74"/>
      <c r="RRI32" s="74"/>
      <c r="RRU32" s="74"/>
      <c r="RRV32" s="550"/>
      <c r="RRW32" s="117"/>
      <c r="RRX32" s="74"/>
      <c r="RRY32" s="74"/>
      <c r="RSK32" s="74"/>
      <c r="RSL32" s="550"/>
      <c r="RSM32" s="117"/>
      <c r="RSN32" s="74"/>
      <c r="RSO32" s="74"/>
      <c r="RTA32" s="74"/>
      <c r="RTB32" s="550"/>
      <c r="RTC32" s="117"/>
      <c r="RTD32" s="74"/>
      <c r="RTE32" s="74"/>
      <c r="RTQ32" s="74"/>
      <c r="RTR32" s="550"/>
      <c r="RTS32" s="117"/>
      <c r="RTT32" s="74"/>
      <c r="RTU32" s="74"/>
      <c r="RUG32" s="74"/>
      <c r="RUH32" s="550"/>
      <c r="RUI32" s="117"/>
      <c r="RUJ32" s="74"/>
      <c r="RUK32" s="74"/>
      <c r="RUW32" s="74"/>
      <c r="RUX32" s="550"/>
      <c r="RUY32" s="117"/>
      <c r="RUZ32" s="74"/>
      <c r="RVA32" s="74"/>
      <c r="RVM32" s="74"/>
      <c r="RVN32" s="550"/>
      <c r="RVO32" s="117"/>
      <c r="RVP32" s="74"/>
      <c r="RVQ32" s="74"/>
      <c r="RWC32" s="74"/>
      <c r="RWD32" s="550"/>
      <c r="RWE32" s="117"/>
      <c r="RWF32" s="74"/>
      <c r="RWG32" s="74"/>
      <c r="RWS32" s="74"/>
      <c r="RWT32" s="550"/>
      <c r="RWU32" s="117"/>
      <c r="RWV32" s="74"/>
      <c r="RWW32" s="74"/>
      <c r="RXI32" s="74"/>
      <c r="RXJ32" s="550"/>
      <c r="RXK32" s="117"/>
      <c r="RXL32" s="74"/>
      <c r="RXM32" s="74"/>
      <c r="RXY32" s="74"/>
      <c r="RXZ32" s="550"/>
      <c r="RYA32" s="117"/>
      <c r="RYB32" s="74"/>
      <c r="RYC32" s="74"/>
      <c r="RYO32" s="74"/>
      <c r="RYP32" s="550"/>
      <c r="RYQ32" s="117"/>
      <c r="RYR32" s="74"/>
      <c r="RYS32" s="74"/>
      <c r="RZE32" s="74"/>
      <c r="RZF32" s="550"/>
      <c r="RZG32" s="117"/>
      <c r="RZH32" s="74"/>
      <c r="RZI32" s="74"/>
      <c r="RZU32" s="74"/>
      <c r="RZV32" s="550"/>
      <c r="RZW32" s="117"/>
      <c r="RZX32" s="74"/>
      <c r="RZY32" s="74"/>
      <c r="SAK32" s="74"/>
      <c r="SAL32" s="550"/>
      <c r="SAM32" s="117"/>
      <c r="SAN32" s="74"/>
      <c r="SAO32" s="74"/>
      <c r="SBA32" s="74"/>
      <c r="SBB32" s="550"/>
      <c r="SBC32" s="117"/>
      <c r="SBD32" s="74"/>
      <c r="SBE32" s="74"/>
      <c r="SBQ32" s="74"/>
      <c r="SBR32" s="550"/>
      <c r="SBS32" s="117"/>
      <c r="SBT32" s="74"/>
      <c r="SBU32" s="74"/>
      <c r="SCG32" s="74"/>
      <c r="SCH32" s="550"/>
      <c r="SCI32" s="117"/>
      <c r="SCJ32" s="74"/>
      <c r="SCK32" s="74"/>
      <c r="SCW32" s="74"/>
      <c r="SCX32" s="550"/>
      <c r="SCY32" s="117"/>
      <c r="SCZ32" s="74"/>
      <c r="SDA32" s="74"/>
      <c r="SDM32" s="74"/>
      <c r="SDN32" s="550"/>
      <c r="SDO32" s="117"/>
      <c r="SDP32" s="74"/>
      <c r="SDQ32" s="74"/>
      <c r="SEC32" s="74"/>
      <c r="SED32" s="550"/>
      <c r="SEE32" s="117"/>
      <c r="SEF32" s="74"/>
      <c r="SEG32" s="74"/>
      <c r="SES32" s="74"/>
      <c r="SET32" s="550"/>
      <c r="SEU32" s="117"/>
      <c r="SEV32" s="74"/>
      <c r="SEW32" s="74"/>
      <c r="SFI32" s="74"/>
      <c r="SFJ32" s="550"/>
      <c r="SFK32" s="117"/>
      <c r="SFL32" s="74"/>
      <c r="SFM32" s="74"/>
      <c r="SFY32" s="74"/>
      <c r="SFZ32" s="550"/>
      <c r="SGA32" s="117"/>
      <c r="SGB32" s="74"/>
      <c r="SGC32" s="74"/>
      <c r="SGO32" s="74"/>
      <c r="SGP32" s="550"/>
      <c r="SGQ32" s="117"/>
      <c r="SGR32" s="74"/>
      <c r="SGS32" s="74"/>
      <c r="SHE32" s="74"/>
      <c r="SHF32" s="550"/>
      <c r="SHG32" s="117"/>
      <c r="SHH32" s="74"/>
      <c r="SHI32" s="74"/>
      <c r="SHU32" s="74"/>
      <c r="SHV32" s="550"/>
      <c r="SHW32" s="117"/>
      <c r="SHX32" s="74"/>
      <c r="SHY32" s="74"/>
      <c r="SIK32" s="74"/>
      <c r="SIL32" s="550"/>
      <c r="SIM32" s="117"/>
      <c r="SIN32" s="74"/>
      <c r="SIO32" s="74"/>
      <c r="SJA32" s="74"/>
      <c r="SJB32" s="550"/>
      <c r="SJC32" s="117"/>
      <c r="SJD32" s="74"/>
      <c r="SJE32" s="74"/>
      <c r="SJQ32" s="74"/>
      <c r="SJR32" s="550"/>
      <c r="SJS32" s="117"/>
      <c r="SJT32" s="74"/>
      <c r="SJU32" s="74"/>
      <c r="SKG32" s="74"/>
      <c r="SKH32" s="550"/>
      <c r="SKI32" s="117"/>
      <c r="SKJ32" s="74"/>
      <c r="SKK32" s="74"/>
      <c r="SKW32" s="74"/>
      <c r="SKX32" s="550"/>
      <c r="SKY32" s="117"/>
      <c r="SKZ32" s="74"/>
      <c r="SLA32" s="74"/>
      <c r="SLM32" s="74"/>
      <c r="SLN32" s="550"/>
      <c r="SLO32" s="117"/>
      <c r="SLP32" s="74"/>
      <c r="SLQ32" s="74"/>
      <c r="SMC32" s="74"/>
      <c r="SMD32" s="550"/>
      <c r="SME32" s="117"/>
      <c r="SMF32" s="74"/>
      <c r="SMG32" s="74"/>
      <c r="SMS32" s="74"/>
      <c r="SMT32" s="550"/>
      <c r="SMU32" s="117"/>
      <c r="SMV32" s="74"/>
      <c r="SMW32" s="74"/>
      <c r="SNI32" s="74"/>
      <c r="SNJ32" s="550"/>
      <c r="SNK32" s="117"/>
      <c r="SNL32" s="74"/>
      <c r="SNM32" s="74"/>
      <c r="SNY32" s="74"/>
      <c r="SNZ32" s="550"/>
      <c r="SOA32" s="117"/>
      <c r="SOB32" s="74"/>
      <c r="SOC32" s="74"/>
      <c r="SOO32" s="74"/>
      <c r="SOP32" s="550"/>
      <c r="SOQ32" s="117"/>
      <c r="SOR32" s="74"/>
      <c r="SOS32" s="74"/>
      <c r="SPE32" s="74"/>
      <c r="SPF32" s="550"/>
      <c r="SPG32" s="117"/>
      <c r="SPH32" s="74"/>
      <c r="SPI32" s="74"/>
      <c r="SPU32" s="74"/>
      <c r="SPV32" s="550"/>
      <c r="SPW32" s="117"/>
      <c r="SPX32" s="74"/>
      <c r="SPY32" s="74"/>
      <c r="SQK32" s="74"/>
      <c r="SQL32" s="550"/>
      <c r="SQM32" s="117"/>
      <c r="SQN32" s="74"/>
      <c r="SQO32" s="74"/>
      <c r="SRA32" s="74"/>
      <c r="SRB32" s="550"/>
      <c r="SRC32" s="117"/>
      <c r="SRD32" s="74"/>
      <c r="SRE32" s="74"/>
      <c r="SRQ32" s="74"/>
      <c r="SRR32" s="550"/>
      <c r="SRS32" s="117"/>
      <c r="SRT32" s="74"/>
      <c r="SRU32" s="74"/>
      <c r="SSG32" s="74"/>
      <c r="SSH32" s="550"/>
      <c r="SSI32" s="117"/>
      <c r="SSJ32" s="74"/>
      <c r="SSK32" s="74"/>
      <c r="SSW32" s="74"/>
      <c r="SSX32" s="550"/>
      <c r="SSY32" s="117"/>
      <c r="SSZ32" s="74"/>
      <c r="STA32" s="74"/>
      <c r="STM32" s="74"/>
      <c r="STN32" s="550"/>
      <c r="STO32" s="117"/>
      <c r="STP32" s="74"/>
      <c r="STQ32" s="74"/>
      <c r="SUC32" s="74"/>
      <c r="SUD32" s="550"/>
      <c r="SUE32" s="117"/>
      <c r="SUF32" s="74"/>
      <c r="SUG32" s="74"/>
      <c r="SUS32" s="74"/>
      <c r="SUT32" s="550"/>
      <c r="SUU32" s="117"/>
      <c r="SUV32" s="74"/>
      <c r="SUW32" s="74"/>
      <c r="SVI32" s="74"/>
      <c r="SVJ32" s="550"/>
      <c r="SVK32" s="117"/>
      <c r="SVL32" s="74"/>
      <c r="SVM32" s="74"/>
      <c r="SVY32" s="74"/>
      <c r="SVZ32" s="550"/>
      <c r="SWA32" s="117"/>
      <c r="SWB32" s="74"/>
      <c r="SWC32" s="74"/>
      <c r="SWO32" s="74"/>
      <c r="SWP32" s="550"/>
      <c r="SWQ32" s="117"/>
      <c r="SWR32" s="74"/>
      <c r="SWS32" s="74"/>
      <c r="SXE32" s="74"/>
      <c r="SXF32" s="550"/>
      <c r="SXG32" s="117"/>
      <c r="SXH32" s="74"/>
      <c r="SXI32" s="74"/>
      <c r="SXU32" s="74"/>
      <c r="SXV32" s="550"/>
      <c r="SXW32" s="117"/>
      <c r="SXX32" s="74"/>
      <c r="SXY32" s="74"/>
      <c r="SYK32" s="74"/>
      <c r="SYL32" s="550"/>
      <c r="SYM32" s="117"/>
      <c r="SYN32" s="74"/>
      <c r="SYO32" s="74"/>
      <c r="SZA32" s="74"/>
      <c r="SZB32" s="550"/>
      <c r="SZC32" s="117"/>
      <c r="SZD32" s="74"/>
      <c r="SZE32" s="74"/>
      <c r="SZQ32" s="74"/>
      <c r="SZR32" s="550"/>
      <c r="SZS32" s="117"/>
      <c r="SZT32" s="74"/>
      <c r="SZU32" s="74"/>
      <c r="TAG32" s="74"/>
      <c r="TAH32" s="550"/>
      <c r="TAI32" s="117"/>
      <c r="TAJ32" s="74"/>
      <c r="TAK32" s="74"/>
      <c r="TAW32" s="74"/>
      <c r="TAX32" s="550"/>
      <c r="TAY32" s="117"/>
      <c r="TAZ32" s="74"/>
      <c r="TBA32" s="74"/>
      <c r="TBM32" s="74"/>
      <c r="TBN32" s="550"/>
      <c r="TBO32" s="117"/>
      <c r="TBP32" s="74"/>
      <c r="TBQ32" s="74"/>
      <c r="TCC32" s="74"/>
      <c r="TCD32" s="550"/>
      <c r="TCE32" s="117"/>
      <c r="TCF32" s="74"/>
      <c r="TCG32" s="74"/>
      <c r="TCS32" s="74"/>
      <c r="TCT32" s="550"/>
      <c r="TCU32" s="117"/>
      <c r="TCV32" s="74"/>
      <c r="TCW32" s="74"/>
      <c r="TDI32" s="74"/>
      <c r="TDJ32" s="550"/>
      <c r="TDK32" s="117"/>
      <c r="TDL32" s="74"/>
      <c r="TDM32" s="74"/>
      <c r="TDY32" s="74"/>
      <c r="TDZ32" s="550"/>
      <c r="TEA32" s="117"/>
      <c r="TEB32" s="74"/>
      <c r="TEC32" s="74"/>
      <c r="TEO32" s="74"/>
      <c r="TEP32" s="550"/>
      <c r="TEQ32" s="117"/>
      <c r="TER32" s="74"/>
      <c r="TES32" s="74"/>
      <c r="TFE32" s="74"/>
      <c r="TFF32" s="550"/>
      <c r="TFG32" s="117"/>
      <c r="TFH32" s="74"/>
      <c r="TFI32" s="74"/>
      <c r="TFU32" s="74"/>
      <c r="TFV32" s="550"/>
      <c r="TFW32" s="117"/>
      <c r="TFX32" s="74"/>
      <c r="TFY32" s="74"/>
      <c r="TGK32" s="74"/>
      <c r="TGL32" s="550"/>
      <c r="TGM32" s="117"/>
      <c r="TGN32" s="74"/>
      <c r="TGO32" s="74"/>
      <c r="THA32" s="74"/>
      <c r="THB32" s="550"/>
      <c r="THC32" s="117"/>
      <c r="THD32" s="74"/>
      <c r="THE32" s="74"/>
      <c r="THQ32" s="74"/>
      <c r="THR32" s="550"/>
      <c r="THS32" s="117"/>
      <c r="THT32" s="74"/>
      <c r="THU32" s="74"/>
      <c r="TIG32" s="74"/>
      <c r="TIH32" s="550"/>
      <c r="TII32" s="117"/>
      <c r="TIJ32" s="74"/>
      <c r="TIK32" s="74"/>
      <c r="TIW32" s="74"/>
      <c r="TIX32" s="550"/>
      <c r="TIY32" s="117"/>
      <c r="TIZ32" s="74"/>
      <c r="TJA32" s="74"/>
      <c r="TJM32" s="74"/>
      <c r="TJN32" s="550"/>
      <c r="TJO32" s="117"/>
      <c r="TJP32" s="74"/>
      <c r="TJQ32" s="74"/>
      <c r="TKC32" s="74"/>
      <c r="TKD32" s="550"/>
      <c r="TKE32" s="117"/>
      <c r="TKF32" s="74"/>
      <c r="TKG32" s="74"/>
      <c r="TKS32" s="74"/>
      <c r="TKT32" s="550"/>
      <c r="TKU32" s="117"/>
      <c r="TKV32" s="74"/>
      <c r="TKW32" s="74"/>
      <c r="TLI32" s="74"/>
      <c r="TLJ32" s="550"/>
      <c r="TLK32" s="117"/>
      <c r="TLL32" s="74"/>
      <c r="TLM32" s="74"/>
      <c r="TLY32" s="74"/>
      <c r="TLZ32" s="550"/>
      <c r="TMA32" s="117"/>
      <c r="TMB32" s="74"/>
      <c r="TMC32" s="74"/>
      <c r="TMO32" s="74"/>
      <c r="TMP32" s="550"/>
      <c r="TMQ32" s="117"/>
      <c r="TMR32" s="74"/>
      <c r="TMS32" s="74"/>
      <c r="TNE32" s="74"/>
      <c r="TNF32" s="550"/>
      <c r="TNG32" s="117"/>
      <c r="TNH32" s="74"/>
      <c r="TNI32" s="74"/>
      <c r="TNU32" s="74"/>
      <c r="TNV32" s="550"/>
      <c r="TNW32" s="117"/>
      <c r="TNX32" s="74"/>
      <c r="TNY32" s="74"/>
      <c r="TOK32" s="74"/>
      <c r="TOL32" s="550"/>
      <c r="TOM32" s="117"/>
      <c r="TON32" s="74"/>
      <c r="TOO32" s="74"/>
      <c r="TPA32" s="74"/>
      <c r="TPB32" s="550"/>
      <c r="TPC32" s="117"/>
      <c r="TPD32" s="74"/>
      <c r="TPE32" s="74"/>
      <c r="TPQ32" s="74"/>
      <c r="TPR32" s="550"/>
      <c r="TPS32" s="117"/>
      <c r="TPT32" s="74"/>
      <c r="TPU32" s="74"/>
      <c r="TQG32" s="74"/>
      <c r="TQH32" s="550"/>
      <c r="TQI32" s="117"/>
      <c r="TQJ32" s="74"/>
      <c r="TQK32" s="74"/>
      <c r="TQW32" s="74"/>
      <c r="TQX32" s="550"/>
      <c r="TQY32" s="117"/>
      <c r="TQZ32" s="74"/>
      <c r="TRA32" s="74"/>
      <c r="TRM32" s="74"/>
      <c r="TRN32" s="550"/>
      <c r="TRO32" s="117"/>
      <c r="TRP32" s="74"/>
      <c r="TRQ32" s="74"/>
      <c r="TSC32" s="74"/>
      <c r="TSD32" s="550"/>
      <c r="TSE32" s="117"/>
      <c r="TSF32" s="74"/>
      <c r="TSG32" s="74"/>
      <c r="TSS32" s="74"/>
      <c r="TST32" s="550"/>
      <c r="TSU32" s="117"/>
      <c r="TSV32" s="74"/>
      <c r="TSW32" s="74"/>
      <c r="TTI32" s="74"/>
      <c r="TTJ32" s="550"/>
      <c r="TTK32" s="117"/>
      <c r="TTL32" s="74"/>
      <c r="TTM32" s="74"/>
      <c r="TTY32" s="74"/>
      <c r="TTZ32" s="550"/>
      <c r="TUA32" s="117"/>
      <c r="TUB32" s="74"/>
      <c r="TUC32" s="74"/>
      <c r="TUO32" s="74"/>
      <c r="TUP32" s="550"/>
      <c r="TUQ32" s="117"/>
      <c r="TUR32" s="74"/>
      <c r="TUS32" s="74"/>
      <c r="TVE32" s="74"/>
      <c r="TVF32" s="550"/>
      <c r="TVG32" s="117"/>
      <c r="TVH32" s="74"/>
      <c r="TVI32" s="74"/>
      <c r="TVU32" s="74"/>
      <c r="TVV32" s="550"/>
      <c r="TVW32" s="117"/>
      <c r="TVX32" s="74"/>
      <c r="TVY32" s="74"/>
      <c r="TWK32" s="74"/>
      <c r="TWL32" s="550"/>
      <c r="TWM32" s="117"/>
      <c r="TWN32" s="74"/>
      <c r="TWO32" s="74"/>
      <c r="TXA32" s="74"/>
      <c r="TXB32" s="550"/>
      <c r="TXC32" s="117"/>
      <c r="TXD32" s="74"/>
      <c r="TXE32" s="74"/>
      <c r="TXQ32" s="74"/>
      <c r="TXR32" s="550"/>
      <c r="TXS32" s="117"/>
      <c r="TXT32" s="74"/>
      <c r="TXU32" s="74"/>
      <c r="TYG32" s="74"/>
      <c r="TYH32" s="550"/>
      <c r="TYI32" s="117"/>
      <c r="TYJ32" s="74"/>
      <c r="TYK32" s="74"/>
      <c r="TYW32" s="74"/>
      <c r="TYX32" s="550"/>
      <c r="TYY32" s="117"/>
      <c r="TYZ32" s="74"/>
      <c r="TZA32" s="74"/>
      <c r="TZM32" s="74"/>
      <c r="TZN32" s="550"/>
      <c r="TZO32" s="117"/>
      <c r="TZP32" s="74"/>
      <c r="TZQ32" s="74"/>
      <c r="UAC32" s="74"/>
      <c r="UAD32" s="550"/>
      <c r="UAE32" s="117"/>
      <c r="UAF32" s="74"/>
      <c r="UAG32" s="74"/>
      <c r="UAS32" s="74"/>
      <c r="UAT32" s="550"/>
      <c r="UAU32" s="117"/>
      <c r="UAV32" s="74"/>
      <c r="UAW32" s="74"/>
      <c r="UBI32" s="74"/>
      <c r="UBJ32" s="550"/>
      <c r="UBK32" s="117"/>
      <c r="UBL32" s="74"/>
      <c r="UBM32" s="74"/>
      <c r="UBY32" s="74"/>
      <c r="UBZ32" s="550"/>
      <c r="UCA32" s="117"/>
      <c r="UCB32" s="74"/>
      <c r="UCC32" s="74"/>
      <c r="UCO32" s="74"/>
      <c r="UCP32" s="550"/>
      <c r="UCQ32" s="117"/>
      <c r="UCR32" s="74"/>
      <c r="UCS32" s="74"/>
      <c r="UDE32" s="74"/>
      <c r="UDF32" s="550"/>
      <c r="UDG32" s="117"/>
      <c r="UDH32" s="74"/>
      <c r="UDI32" s="74"/>
      <c r="UDU32" s="74"/>
      <c r="UDV32" s="550"/>
      <c r="UDW32" s="117"/>
      <c r="UDX32" s="74"/>
      <c r="UDY32" s="74"/>
      <c r="UEK32" s="74"/>
      <c r="UEL32" s="550"/>
      <c r="UEM32" s="117"/>
      <c r="UEN32" s="74"/>
      <c r="UEO32" s="74"/>
      <c r="UFA32" s="74"/>
      <c r="UFB32" s="550"/>
      <c r="UFC32" s="117"/>
      <c r="UFD32" s="74"/>
      <c r="UFE32" s="74"/>
      <c r="UFQ32" s="74"/>
      <c r="UFR32" s="550"/>
      <c r="UFS32" s="117"/>
      <c r="UFT32" s="74"/>
      <c r="UFU32" s="74"/>
      <c r="UGG32" s="74"/>
      <c r="UGH32" s="550"/>
      <c r="UGI32" s="117"/>
      <c r="UGJ32" s="74"/>
      <c r="UGK32" s="74"/>
      <c r="UGW32" s="74"/>
      <c r="UGX32" s="550"/>
      <c r="UGY32" s="117"/>
      <c r="UGZ32" s="74"/>
      <c r="UHA32" s="74"/>
      <c r="UHM32" s="74"/>
      <c r="UHN32" s="550"/>
      <c r="UHO32" s="117"/>
      <c r="UHP32" s="74"/>
      <c r="UHQ32" s="74"/>
      <c r="UIC32" s="74"/>
      <c r="UID32" s="550"/>
      <c r="UIE32" s="117"/>
      <c r="UIF32" s="74"/>
      <c r="UIG32" s="74"/>
      <c r="UIS32" s="74"/>
      <c r="UIT32" s="550"/>
      <c r="UIU32" s="117"/>
      <c r="UIV32" s="74"/>
      <c r="UIW32" s="74"/>
      <c r="UJI32" s="74"/>
      <c r="UJJ32" s="550"/>
      <c r="UJK32" s="117"/>
      <c r="UJL32" s="74"/>
      <c r="UJM32" s="74"/>
      <c r="UJY32" s="74"/>
      <c r="UJZ32" s="550"/>
      <c r="UKA32" s="117"/>
      <c r="UKB32" s="74"/>
      <c r="UKC32" s="74"/>
      <c r="UKO32" s="74"/>
      <c r="UKP32" s="550"/>
      <c r="UKQ32" s="117"/>
      <c r="UKR32" s="74"/>
      <c r="UKS32" s="74"/>
      <c r="ULE32" s="74"/>
      <c r="ULF32" s="550"/>
      <c r="ULG32" s="117"/>
      <c r="ULH32" s="74"/>
      <c r="ULI32" s="74"/>
      <c r="ULU32" s="74"/>
      <c r="ULV32" s="550"/>
      <c r="ULW32" s="117"/>
      <c r="ULX32" s="74"/>
      <c r="ULY32" s="74"/>
      <c r="UMK32" s="74"/>
      <c r="UML32" s="550"/>
      <c r="UMM32" s="117"/>
      <c r="UMN32" s="74"/>
      <c r="UMO32" s="74"/>
      <c r="UNA32" s="74"/>
      <c r="UNB32" s="550"/>
      <c r="UNC32" s="117"/>
      <c r="UND32" s="74"/>
      <c r="UNE32" s="74"/>
      <c r="UNQ32" s="74"/>
      <c r="UNR32" s="550"/>
      <c r="UNS32" s="117"/>
      <c r="UNT32" s="74"/>
      <c r="UNU32" s="74"/>
      <c r="UOG32" s="74"/>
      <c r="UOH32" s="550"/>
      <c r="UOI32" s="117"/>
      <c r="UOJ32" s="74"/>
      <c r="UOK32" s="74"/>
      <c r="UOW32" s="74"/>
      <c r="UOX32" s="550"/>
      <c r="UOY32" s="117"/>
      <c r="UOZ32" s="74"/>
      <c r="UPA32" s="74"/>
      <c r="UPM32" s="74"/>
      <c r="UPN32" s="550"/>
      <c r="UPO32" s="117"/>
      <c r="UPP32" s="74"/>
      <c r="UPQ32" s="74"/>
      <c r="UQC32" s="74"/>
      <c r="UQD32" s="550"/>
      <c r="UQE32" s="117"/>
      <c r="UQF32" s="74"/>
      <c r="UQG32" s="74"/>
      <c r="UQS32" s="74"/>
      <c r="UQT32" s="550"/>
      <c r="UQU32" s="117"/>
      <c r="UQV32" s="74"/>
      <c r="UQW32" s="74"/>
      <c r="URI32" s="74"/>
      <c r="URJ32" s="550"/>
      <c r="URK32" s="117"/>
      <c r="URL32" s="74"/>
      <c r="URM32" s="74"/>
      <c r="URY32" s="74"/>
      <c r="URZ32" s="550"/>
      <c r="USA32" s="117"/>
      <c r="USB32" s="74"/>
      <c r="USC32" s="74"/>
      <c r="USO32" s="74"/>
      <c r="USP32" s="550"/>
      <c r="USQ32" s="117"/>
      <c r="USR32" s="74"/>
      <c r="USS32" s="74"/>
      <c r="UTE32" s="74"/>
      <c r="UTF32" s="550"/>
      <c r="UTG32" s="117"/>
      <c r="UTH32" s="74"/>
      <c r="UTI32" s="74"/>
      <c r="UTU32" s="74"/>
      <c r="UTV32" s="550"/>
      <c r="UTW32" s="117"/>
      <c r="UTX32" s="74"/>
      <c r="UTY32" s="74"/>
      <c r="UUK32" s="74"/>
      <c r="UUL32" s="550"/>
      <c r="UUM32" s="117"/>
      <c r="UUN32" s="74"/>
      <c r="UUO32" s="74"/>
      <c r="UVA32" s="74"/>
      <c r="UVB32" s="550"/>
      <c r="UVC32" s="117"/>
      <c r="UVD32" s="74"/>
      <c r="UVE32" s="74"/>
      <c r="UVQ32" s="74"/>
      <c r="UVR32" s="550"/>
      <c r="UVS32" s="117"/>
      <c r="UVT32" s="74"/>
      <c r="UVU32" s="74"/>
      <c r="UWG32" s="74"/>
      <c r="UWH32" s="550"/>
      <c r="UWI32" s="117"/>
      <c r="UWJ32" s="74"/>
      <c r="UWK32" s="74"/>
      <c r="UWW32" s="74"/>
      <c r="UWX32" s="550"/>
      <c r="UWY32" s="117"/>
      <c r="UWZ32" s="74"/>
      <c r="UXA32" s="74"/>
      <c r="UXM32" s="74"/>
      <c r="UXN32" s="550"/>
      <c r="UXO32" s="117"/>
      <c r="UXP32" s="74"/>
      <c r="UXQ32" s="74"/>
      <c r="UYC32" s="74"/>
      <c r="UYD32" s="550"/>
      <c r="UYE32" s="117"/>
      <c r="UYF32" s="74"/>
      <c r="UYG32" s="74"/>
      <c r="UYS32" s="74"/>
      <c r="UYT32" s="550"/>
      <c r="UYU32" s="117"/>
      <c r="UYV32" s="74"/>
      <c r="UYW32" s="74"/>
      <c r="UZI32" s="74"/>
      <c r="UZJ32" s="550"/>
      <c r="UZK32" s="117"/>
      <c r="UZL32" s="74"/>
      <c r="UZM32" s="74"/>
      <c r="UZY32" s="74"/>
      <c r="UZZ32" s="550"/>
      <c r="VAA32" s="117"/>
      <c r="VAB32" s="74"/>
      <c r="VAC32" s="74"/>
      <c r="VAO32" s="74"/>
      <c r="VAP32" s="550"/>
      <c r="VAQ32" s="117"/>
      <c r="VAR32" s="74"/>
      <c r="VAS32" s="74"/>
      <c r="VBE32" s="74"/>
      <c r="VBF32" s="550"/>
      <c r="VBG32" s="117"/>
      <c r="VBH32" s="74"/>
      <c r="VBI32" s="74"/>
      <c r="VBU32" s="74"/>
      <c r="VBV32" s="550"/>
      <c r="VBW32" s="117"/>
      <c r="VBX32" s="74"/>
      <c r="VBY32" s="74"/>
      <c r="VCK32" s="74"/>
      <c r="VCL32" s="550"/>
      <c r="VCM32" s="117"/>
      <c r="VCN32" s="74"/>
      <c r="VCO32" s="74"/>
      <c r="VDA32" s="74"/>
      <c r="VDB32" s="550"/>
      <c r="VDC32" s="117"/>
      <c r="VDD32" s="74"/>
      <c r="VDE32" s="74"/>
      <c r="VDQ32" s="74"/>
      <c r="VDR32" s="550"/>
      <c r="VDS32" s="117"/>
      <c r="VDT32" s="74"/>
      <c r="VDU32" s="74"/>
      <c r="VEG32" s="74"/>
      <c r="VEH32" s="550"/>
      <c r="VEI32" s="117"/>
      <c r="VEJ32" s="74"/>
      <c r="VEK32" s="74"/>
      <c r="VEW32" s="74"/>
      <c r="VEX32" s="550"/>
      <c r="VEY32" s="117"/>
      <c r="VEZ32" s="74"/>
      <c r="VFA32" s="74"/>
      <c r="VFM32" s="74"/>
      <c r="VFN32" s="550"/>
      <c r="VFO32" s="117"/>
      <c r="VFP32" s="74"/>
      <c r="VFQ32" s="74"/>
      <c r="VGC32" s="74"/>
      <c r="VGD32" s="550"/>
      <c r="VGE32" s="117"/>
      <c r="VGF32" s="74"/>
      <c r="VGG32" s="74"/>
      <c r="VGS32" s="74"/>
      <c r="VGT32" s="550"/>
      <c r="VGU32" s="117"/>
      <c r="VGV32" s="74"/>
      <c r="VGW32" s="74"/>
      <c r="VHI32" s="74"/>
      <c r="VHJ32" s="550"/>
      <c r="VHK32" s="117"/>
      <c r="VHL32" s="74"/>
      <c r="VHM32" s="74"/>
      <c r="VHY32" s="74"/>
      <c r="VHZ32" s="550"/>
      <c r="VIA32" s="117"/>
      <c r="VIB32" s="74"/>
      <c r="VIC32" s="74"/>
      <c r="VIO32" s="74"/>
      <c r="VIP32" s="550"/>
      <c r="VIQ32" s="117"/>
      <c r="VIR32" s="74"/>
      <c r="VIS32" s="74"/>
      <c r="VJE32" s="74"/>
      <c r="VJF32" s="550"/>
      <c r="VJG32" s="117"/>
      <c r="VJH32" s="74"/>
      <c r="VJI32" s="74"/>
      <c r="VJU32" s="74"/>
      <c r="VJV32" s="550"/>
      <c r="VJW32" s="117"/>
      <c r="VJX32" s="74"/>
      <c r="VJY32" s="74"/>
      <c r="VKK32" s="74"/>
      <c r="VKL32" s="550"/>
      <c r="VKM32" s="117"/>
      <c r="VKN32" s="74"/>
      <c r="VKO32" s="74"/>
      <c r="VLA32" s="74"/>
      <c r="VLB32" s="550"/>
      <c r="VLC32" s="117"/>
      <c r="VLD32" s="74"/>
      <c r="VLE32" s="74"/>
      <c r="VLQ32" s="74"/>
      <c r="VLR32" s="550"/>
      <c r="VLS32" s="117"/>
      <c r="VLT32" s="74"/>
      <c r="VLU32" s="74"/>
      <c r="VMG32" s="74"/>
      <c r="VMH32" s="550"/>
      <c r="VMI32" s="117"/>
      <c r="VMJ32" s="74"/>
      <c r="VMK32" s="74"/>
      <c r="VMW32" s="74"/>
      <c r="VMX32" s="550"/>
      <c r="VMY32" s="117"/>
      <c r="VMZ32" s="74"/>
      <c r="VNA32" s="74"/>
      <c r="VNM32" s="74"/>
      <c r="VNN32" s="550"/>
      <c r="VNO32" s="117"/>
      <c r="VNP32" s="74"/>
      <c r="VNQ32" s="74"/>
      <c r="VOC32" s="74"/>
      <c r="VOD32" s="550"/>
      <c r="VOE32" s="117"/>
      <c r="VOF32" s="74"/>
      <c r="VOG32" s="74"/>
      <c r="VOS32" s="74"/>
      <c r="VOT32" s="550"/>
      <c r="VOU32" s="117"/>
      <c r="VOV32" s="74"/>
      <c r="VOW32" s="74"/>
      <c r="VPI32" s="74"/>
      <c r="VPJ32" s="550"/>
      <c r="VPK32" s="117"/>
      <c r="VPL32" s="74"/>
      <c r="VPM32" s="74"/>
      <c r="VPY32" s="74"/>
      <c r="VPZ32" s="550"/>
      <c r="VQA32" s="117"/>
      <c r="VQB32" s="74"/>
      <c r="VQC32" s="74"/>
      <c r="VQO32" s="74"/>
      <c r="VQP32" s="550"/>
      <c r="VQQ32" s="117"/>
      <c r="VQR32" s="74"/>
      <c r="VQS32" s="74"/>
      <c r="VRE32" s="74"/>
      <c r="VRF32" s="550"/>
      <c r="VRG32" s="117"/>
      <c r="VRH32" s="74"/>
      <c r="VRI32" s="74"/>
      <c r="VRU32" s="74"/>
      <c r="VRV32" s="550"/>
      <c r="VRW32" s="117"/>
      <c r="VRX32" s="74"/>
      <c r="VRY32" s="74"/>
      <c r="VSK32" s="74"/>
      <c r="VSL32" s="550"/>
      <c r="VSM32" s="117"/>
      <c r="VSN32" s="74"/>
      <c r="VSO32" s="74"/>
      <c r="VTA32" s="74"/>
      <c r="VTB32" s="550"/>
      <c r="VTC32" s="117"/>
      <c r="VTD32" s="74"/>
      <c r="VTE32" s="74"/>
      <c r="VTQ32" s="74"/>
      <c r="VTR32" s="550"/>
      <c r="VTS32" s="117"/>
      <c r="VTT32" s="74"/>
      <c r="VTU32" s="74"/>
      <c r="VUG32" s="74"/>
      <c r="VUH32" s="550"/>
      <c r="VUI32" s="117"/>
      <c r="VUJ32" s="74"/>
      <c r="VUK32" s="74"/>
      <c r="VUW32" s="74"/>
      <c r="VUX32" s="550"/>
      <c r="VUY32" s="117"/>
      <c r="VUZ32" s="74"/>
      <c r="VVA32" s="74"/>
      <c r="VVM32" s="74"/>
      <c r="VVN32" s="550"/>
      <c r="VVO32" s="117"/>
      <c r="VVP32" s="74"/>
      <c r="VVQ32" s="74"/>
      <c r="VWC32" s="74"/>
      <c r="VWD32" s="550"/>
      <c r="VWE32" s="117"/>
      <c r="VWF32" s="74"/>
      <c r="VWG32" s="74"/>
      <c r="VWS32" s="74"/>
      <c r="VWT32" s="550"/>
      <c r="VWU32" s="117"/>
      <c r="VWV32" s="74"/>
      <c r="VWW32" s="74"/>
      <c r="VXI32" s="74"/>
      <c r="VXJ32" s="550"/>
      <c r="VXK32" s="117"/>
      <c r="VXL32" s="74"/>
      <c r="VXM32" s="74"/>
      <c r="VXY32" s="74"/>
      <c r="VXZ32" s="550"/>
      <c r="VYA32" s="117"/>
      <c r="VYB32" s="74"/>
      <c r="VYC32" s="74"/>
      <c r="VYO32" s="74"/>
      <c r="VYP32" s="550"/>
      <c r="VYQ32" s="117"/>
      <c r="VYR32" s="74"/>
      <c r="VYS32" s="74"/>
      <c r="VZE32" s="74"/>
      <c r="VZF32" s="550"/>
      <c r="VZG32" s="117"/>
      <c r="VZH32" s="74"/>
      <c r="VZI32" s="74"/>
      <c r="VZU32" s="74"/>
      <c r="VZV32" s="550"/>
      <c r="VZW32" s="117"/>
      <c r="VZX32" s="74"/>
      <c r="VZY32" s="74"/>
      <c r="WAK32" s="74"/>
      <c r="WAL32" s="550"/>
      <c r="WAM32" s="117"/>
      <c r="WAN32" s="74"/>
      <c r="WAO32" s="74"/>
      <c r="WBA32" s="74"/>
      <c r="WBB32" s="550"/>
      <c r="WBC32" s="117"/>
      <c r="WBD32" s="74"/>
      <c r="WBE32" s="74"/>
      <c r="WBQ32" s="74"/>
      <c r="WBR32" s="550"/>
      <c r="WBS32" s="117"/>
      <c r="WBT32" s="74"/>
      <c r="WBU32" s="74"/>
      <c r="WCG32" s="74"/>
      <c r="WCH32" s="550"/>
      <c r="WCI32" s="117"/>
      <c r="WCJ32" s="74"/>
      <c r="WCK32" s="74"/>
      <c r="WCW32" s="74"/>
      <c r="WCX32" s="550"/>
      <c r="WCY32" s="117"/>
      <c r="WCZ32" s="74"/>
      <c r="WDA32" s="74"/>
      <c r="WDM32" s="74"/>
      <c r="WDN32" s="550"/>
      <c r="WDO32" s="117"/>
      <c r="WDP32" s="74"/>
      <c r="WDQ32" s="74"/>
      <c r="WEC32" s="74"/>
      <c r="WED32" s="550"/>
      <c r="WEE32" s="117"/>
      <c r="WEF32" s="74"/>
      <c r="WEG32" s="74"/>
      <c r="WES32" s="74"/>
      <c r="WET32" s="550"/>
      <c r="WEU32" s="117"/>
      <c r="WEV32" s="74"/>
      <c r="WEW32" s="74"/>
      <c r="WFI32" s="74"/>
      <c r="WFJ32" s="550"/>
      <c r="WFK32" s="117"/>
      <c r="WFL32" s="74"/>
      <c r="WFM32" s="74"/>
      <c r="WFY32" s="74"/>
      <c r="WFZ32" s="550"/>
      <c r="WGA32" s="117"/>
      <c r="WGB32" s="74"/>
      <c r="WGC32" s="74"/>
      <c r="WGO32" s="74"/>
      <c r="WGP32" s="550"/>
      <c r="WGQ32" s="117"/>
      <c r="WGR32" s="74"/>
      <c r="WGS32" s="74"/>
      <c r="WHE32" s="74"/>
      <c r="WHF32" s="550"/>
      <c r="WHG32" s="117"/>
      <c r="WHH32" s="74"/>
      <c r="WHI32" s="74"/>
      <c r="WHU32" s="74"/>
      <c r="WHV32" s="550"/>
      <c r="WHW32" s="117"/>
      <c r="WHX32" s="74"/>
      <c r="WHY32" s="74"/>
      <c r="WIK32" s="74"/>
      <c r="WIL32" s="550"/>
      <c r="WIM32" s="117"/>
      <c r="WIN32" s="74"/>
      <c r="WIO32" s="74"/>
      <c r="WJA32" s="74"/>
      <c r="WJB32" s="550"/>
      <c r="WJC32" s="117"/>
      <c r="WJD32" s="74"/>
      <c r="WJE32" s="74"/>
      <c r="WJQ32" s="74"/>
      <c r="WJR32" s="550"/>
      <c r="WJS32" s="117"/>
      <c r="WJT32" s="74"/>
      <c r="WJU32" s="74"/>
      <c r="WKG32" s="74"/>
      <c r="WKH32" s="550"/>
      <c r="WKI32" s="117"/>
      <c r="WKJ32" s="74"/>
      <c r="WKK32" s="74"/>
      <c r="WKW32" s="74"/>
      <c r="WKX32" s="550"/>
      <c r="WKY32" s="117"/>
      <c r="WKZ32" s="74"/>
      <c r="WLA32" s="74"/>
      <c r="WLM32" s="74"/>
      <c r="WLN32" s="550"/>
      <c r="WLO32" s="117"/>
      <c r="WLP32" s="74"/>
      <c r="WLQ32" s="74"/>
      <c r="WMC32" s="74"/>
      <c r="WMD32" s="550"/>
      <c r="WME32" s="117"/>
      <c r="WMF32" s="74"/>
      <c r="WMG32" s="74"/>
      <c r="WMS32" s="74"/>
      <c r="WMT32" s="550"/>
      <c r="WMU32" s="117"/>
      <c r="WMV32" s="74"/>
      <c r="WMW32" s="74"/>
      <c r="WNI32" s="74"/>
      <c r="WNJ32" s="550"/>
      <c r="WNK32" s="117"/>
      <c r="WNL32" s="74"/>
      <c r="WNM32" s="74"/>
      <c r="WNY32" s="74"/>
      <c r="WNZ32" s="550"/>
      <c r="WOA32" s="117"/>
      <c r="WOB32" s="74"/>
      <c r="WOC32" s="74"/>
      <c r="WOO32" s="74"/>
      <c r="WOP32" s="550"/>
      <c r="WOQ32" s="117"/>
      <c r="WOR32" s="74"/>
      <c r="WOS32" s="74"/>
      <c r="WPE32" s="74"/>
      <c r="WPF32" s="550"/>
      <c r="WPG32" s="117"/>
      <c r="WPH32" s="74"/>
      <c r="WPI32" s="74"/>
      <c r="WPU32" s="74"/>
      <c r="WPV32" s="550"/>
      <c r="WPW32" s="117"/>
      <c r="WPX32" s="74"/>
      <c r="WPY32" s="74"/>
      <c r="WQK32" s="74"/>
      <c r="WQL32" s="550"/>
      <c r="WQM32" s="117"/>
      <c r="WQN32" s="74"/>
      <c r="WQO32" s="74"/>
      <c r="WRA32" s="74"/>
      <c r="WRB32" s="550"/>
      <c r="WRC32" s="117"/>
      <c r="WRD32" s="74"/>
      <c r="WRE32" s="74"/>
      <c r="WRQ32" s="74"/>
      <c r="WRR32" s="550"/>
      <c r="WRS32" s="117"/>
      <c r="WRT32" s="74"/>
      <c r="WRU32" s="74"/>
      <c r="WSG32" s="74"/>
      <c r="WSH32" s="550"/>
      <c r="WSI32" s="117"/>
      <c r="WSJ32" s="74"/>
      <c r="WSK32" s="74"/>
      <c r="WSW32" s="74"/>
      <c r="WSX32" s="550"/>
      <c r="WSY32" s="117"/>
      <c r="WSZ32" s="74"/>
      <c r="WTA32" s="74"/>
      <c r="WTM32" s="74"/>
      <c r="WTN32" s="550"/>
      <c r="WTO32" s="117"/>
      <c r="WTP32" s="74"/>
      <c r="WTQ32" s="74"/>
      <c r="WUC32" s="74"/>
      <c r="WUD32" s="550"/>
      <c r="WUE32" s="117"/>
      <c r="WUF32" s="74"/>
      <c r="WUG32" s="74"/>
      <c r="WUS32" s="74"/>
      <c r="WUT32" s="550"/>
      <c r="WUU32" s="117"/>
      <c r="WUV32" s="74"/>
      <c r="WUW32" s="74"/>
      <c r="WVI32" s="74"/>
      <c r="WVJ32" s="550"/>
      <c r="WVK32" s="117"/>
      <c r="WVL32" s="74"/>
      <c r="WVM32" s="74"/>
      <c r="WVY32" s="74"/>
      <c r="WVZ32" s="550"/>
      <c r="WWA32" s="117"/>
      <c r="WWB32" s="74"/>
      <c r="WWC32" s="74"/>
      <c r="WWO32" s="74"/>
      <c r="WWP32" s="550"/>
      <c r="WWQ32" s="117"/>
      <c r="WWR32" s="74"/>
      <c r="WWS32" s="74"/>
      <c r="WXE32" s="74"/>
      <c r="WXF32" s="550"/>
      <c r="WXG32" s="117"/>
      <c r="WXH32" s="74"/>
      <c r="WXI32" s="74"/>
      <c r="WXU32" s="74"/>
      <c r="WXV32" s="550"/>
      <c r="WXW32" s="117"/>
      <c r="WXX32" s="74"/>
      <c r="WXY32" s="74"/>
      <c r="WYK32" s="74"/>
      <c r="WYL32" s="550"/>
      <c r="WYM32" s="117"/>
      <c r="WYN32" s="74"/>
      <c r="WYO32" s="74"/>
      <c r="WZA32" s="74"/>
      <c r="WZB32" s="550"/>
      <c r="WZC32" s="117"/>
      <c r="WZD32" s="74"/>
      <c r="WZE32" s="74"/>
      <c r="WZQ32" s="74"/>
      <c r="WZR32" s="550"/>
      <c r="WZS32" s="117"/>
      <c r="WZT32" s="74"/>
      <c r="WZU32" s="74"/>
      <c r="XAG32" s="74"/>
      <c r="XAH32" s="550"/>
      <c r="XAI32" s="117"/>
      <c r="XAJ32" s="74"/>
      <c r="XAK32" s="74"/>
      <c r="XAW32" s="74"/>
      <c r="XAX32" s="550"/>
      <c r="XAY32" s="117"/>
      <c r="XAZ32" s="74"/>
      <c r="XBA32" s="74"/>
      <c r="XBM32" s="74"/>
      <c r="XBN32" s="550"/>
      <c r="XBO32" s="117"/>
      <c r="XBP32" s="74"/>
      <c r="XBQ32" s="74"/>
      <c r="XCC32" s="74"/>
      <c r="XCD32" s="550"/>
      <c r="XCE32" s="117"/>
      <c r="XCF32" s="74"/>
      <c r="XCG32" s="74"/>
      <c r="XCS32" s="74"/>
      <c r="XCT32" s="550"/>
      <c r="XCU32" s="117"/>
      <c r="XCV32" s="74"/>
      <c r="XCW32" s="74"/>
      <c r="XDI32" s="74"/>
      <c r="XDJ32" s="550"/>
      <c r="XDK32" s="117"/>
      <c r="XDL32" s="74"/>
      <c r="XDM32" s="74"/>
      <c r="XDY32" s="74"/>
      <c r="XDZ32" s="550"/>
      <c r="XEA32" s="117"/>
      <c r="XEB32" s="74"/>
      <c r="XEC32" s="74"/>
      <c r="XEO32" s="74"/>
      <c r="XEP32" s="550"/>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16" t="s">
        <v>476</v>
      </c>
      <c r="G33" s="61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50"/>
      <c r="FG33" s="117"/>
      <c r="FH33" s="74"/>
      <c r="FI33" s="74"/>
      <c r="FU33" s="74"/>
      <c r="FV33" s="550"/>
      <c r="FW33" s="117"/>
      <c r="FX33" s="74"/>
      <c r="FY33" s="74"/>
      <c r="GK33" s="74"/>
      <c r="GL33" s="550"/>
      <c r="GM33" s="117"/>
      <c r="GN33" s="74"/>
      <c r="GO33" s="74"/>
      <c r="HA33" s="74"/>
      <c r="HB33" s="550"/>
      <c r="HC33" s="117"/>
      <c r="HD33" s="74"/>
      <c r="HE33" s="74"/>
      <c r="HQ33" s="74"/>
      <c r="HR33" s="550"/>
      <c r="HS33" s="117"/>
      <c r="HT33" s="74"/>
      <c r="HU33" s="74"/>
      <c r="IG33" s="74"/>
      <c r="IH33" s="550"/>
      <c r="II33" s="117"/>
      <c r="IJ33" s="74"/>
      <c r="IK33" s="74"/>
      <c r="IW33" s="74"/>
      <c r="IX33" s="550"/>
      <c r="IY33" s="117"/>
      <c r="IZ33" s="74"/>
      <c r="JA33" s="74"/>
      <c r="JM33" s="74"/>
      <c r="JN33" s="550"/>
      <c r="JO33" s="117"/>
      <c r="JP33" s="74"/>
      <c r="JQ33" s="74"/>
      <c r="KC33" s="74"/>
      <c r="KD33" s="550"/>
      <c r="KE33" s="117"/>
      <c r="KF33" s="74"/>
      <c r="KG33" s="74"/>
      <c r="KS33" s="74"/>
      <c r="KT33" s="550"/>
      <c r="KU33" s="117"/>
      <c r="KV33" s="74"/>
      <c r="KW33" s="74"/>
      <c r="LI33" s="74"/>
      <c r="LJ33" s="550"/>
      <c r="LK33" s="117"/>
      <c r="LL33" s="74"/>
      <c r="LM33" s="74"/>
      <c r="LY33" s="74"/>
      <c r="LZ33" s="550"/>
      <c r="MA33" s="117"/>
      <c r="MB33" s="74"/>
      <c r="MC33" s="74"/>
      <c r="MO33" s="74"/>
      <c r="MP33" s="550"/>
      <c r="MQ33" s="117"/>
      <c r="MR33" s="74"/>
      <c r="MS33" s="74"/>
      <c r="NE33" s="74"/>
      <c r="NF33" s="550"/>
      <c r="NG33" s="117"/>
      <c r="NH33" s="74"/>
      <c r="NI33" s="74"/>
      <c r="NU33" s="74"/>
      <c r="NV33" s="550"/>
      <c r="NW33" s="117"/>
      <c r="NX33" s="74"/>
      <c r="NY33" s="74"/>
      <c r="OK33" s="74"/>
      <c r="OL33" s="550"/>
      <c r="OM33" s="117"/>
      <c r="ON33" s="74"/>
      <c r="OO33" s="74"/>
      <c r="PA33" s="74"/>
      <c r="PB33" s="550"/>
      <c r="PC33" s="117"/>
      <c r="PD33" s="74"/>
      <c r="PE33" s="74"/>
      <c r="PQ33" s="74"/>
      <c r="PR33" s="550"/>
      <c r="PS33" s="117"/>
      <c r="PT33" s="74"/>
      <c r="PU33" s="74"/>
      <c r="QG33" s="74"/>
      <c r="QH33" s="550"/>
      <c r="QI33" s="117"/>
      <c r="QJ33" s="74"/>
      <c r="QK33" s="74"/>
      <c r="QW33" s="74"/>
      <c r="QX33" s="550"/>
      <c r="QY33" s="117"/>
      <c r="QZ33" s="74"/>
      <c r="RA33" s="74"/>
      <c r="RM33" s="74"/>
      <c r="RN33" s="550"/>
      <c r="RO33" s="117"/>
      <c r="RP33" s="74"/>
      <c r="RQ33" s="74"/>
      <c r="SC33" s="74"/>
      <c r="SD33" s="550"/>
      <c r="SE33" s="117"/>
      <c r="SF33" s="74"/>
      <c r="SG33" s="74"/>
      <c r="SS33" s="74"/>
      <c r="ST33" s="550"/>
      <c r="SU33" s="117"/>
      <c r="SV33" s="74"/>
      <c r="SW33" s="74"/>
      <c r="TI33" s="74"/>
      <c r="TJ33" s="550"/>
      <c r="TK33" s="117"/>
      <c r="TL33" s="74"/>
      <c r="TM33" s="74"/>
      <c r="TY33" s="74"/>
      <c r="TZ33" s="550"/>
      <c r="UA33" s="117"/>
      <c r="UB33" s="74"/>
      <c r="UC33" s="74"/>
      <c r="UO33" s="74"/>
      <c r="UP33" s="550"/>
      <c r="UQ33" s="117"/>
      <c r="UR33" s="74"/>
      <c r="US33" s="74"/>
      <c r="VE33" s="74"/>
      <c r="VF33" s="550"/>
      <c r="VG33" s="117"/>
      <c r="VH33" s="74"/>
      <c r="VI33" s="74"/>
      <c r="VU33" s="74"/>
      <c r="VV33" s="550"/>
      <c r="VW33" s="117"/>
      <c r="VX33" s="74"/>
      <c r="VY33" s="74"/>
      <c r="WK33" s="74"/>
      <c r="WL33" s="550"/>
      <c r="WM33" s="117"/>
      <c r="WN33" s="74"/>
      <c r="WO33" s="74"/>
      <c r="XA33" s="74"/>
      <c r="XB33" s="550"/>
      <c r="XC33" s="117"/>
      <c r="XD33" s="74"/>
      <c r="XE33" s="74"/>
      <c r="XQ33" s="74"/>
      <c r="XR33" s="550"/>
      <c r="XS33" s="117"/>
      <c r="XT33" s="74"/>
      <c r="XU33" s="74"/>
      <c r="YG33" s="74"/>
      <c r="YH33" s="550"/>
      <c r="YI33" s="117"/>
      <c r="YJ33" s="74"/>
      <c r="YK33" s="74"/>
      <c r="YW33" s="74"/>
      <c r="YX33" s="550"/>
      <c r="YY33" s="117"/>
      <c r="YZ33" s="74"/>
      <c r="ZA33" s="74"/>
      <c r="ZM33" s="74"/>
      <c r="ZN33" s="550"/>
      <c r="ZO33" s="117"/>
      <c r="ZP33" s="74"/>
      <c r="ZQ33" s="74"/>
      <c r="AAC33" s="74"/>
      <c r="AAD33" s="550"/>
      <c r="AAE33" s="117"/>
      <c r="AAF33" s="74"/>
      <c r="AAG33" s="74"/>
      <c r="AAS33" s="74"/>
      <c r="AAT33" s="550"/>
      <c r="AAU33" s="117"/>
      <c r="AAV33" s="74"/>
      <c r="AAW33" s="74"/>
      <c r="ABI33" s="74"/>
      <c r="ABJ33" s="550"/>
      <c r="ABK33" s="117"/>
      <c r="ABL33" s="74"/>
      <c r="ABM33" s="74"/>
      <c r="ABY33" s="74"/>
      <c r="ABZ33" s="550"/>
      <c r="ACA33" s="117"/>
      <c r="ACB33" s="74"/>
      <c r="ACC33" s="74"/>
      <c r="ACO33" s="74"/>
      <c r="ACP33" s="550"/>
      <c r="ACQ33" s="117"/>
      <c r="ACR33" s="74"/>
      <c r="ACS33" s="74"/>
      <c r="ADE33" s="74"/>
      <c r="ADF33" s="550"/>
      <c r="ADG33" s="117"/>
      <c r="ADH33" s="74"/>
      <c r="ADI33" s="74"/>
      <c r="ADU33" s="74"/>
      <c r="ADV33" s="550"/>
      <c r="ADW33" s="117"/>
      <c r="ADX33" s="74"/>
      <c r="ADY33" s="74"/>
      <c r="AEK33" s="74"/>
      <c r="AEL33" s="550"/>
      <c r="AEM33" s="117"/>
      <c r="AEN33" s="74"/>
      <c r="AEO33" s="74"/>
      <c r="AFA33" s="74"/>
      <c r="AFB33" s="550"/>
      <c r="AFC33" s="117"/>
      <c r="AFD33" s="74"/>
      <c r="AFE33" s="74"/>
      <c r="AFQ33" s="74"/>
      <c r="AFR33" s="550"/>
      <c r="AFS33" s="117"/>
      <c r="AFT33" s="74"/>
      <c r="AFU33" s="74"/>
      <c r="AGG33" s="74"/>
      <c r="AGH33" s="550"/>
      <c r="AGI33" s="117"/>
      <c r="AGJ33" s="74"/>
      <c r="AGK33" s="74"/>
      <c r="AGW33" s="74"/>
      <c r="AGX33" s="550"/>
      <c r="AGY33" s="117"/>
      <c r="AGZ33" s="74"/>
      <c r="AHA33" s="74"/>
      <c r="AHM33" s="74"/>
      <c r="AHN33" s="550"/>
      <c r="AHO33" s="117"/>
      <c r="AHP33" s="74"/>
      <c r="AHQ33" s="74"/>
      <c r="AIC33" s="74"/>
      <c r="AID33" s="550"/>
      <c r="AIE33" s="117"/>
      <c r="AIF33" s="74"/>
      <c r="AIG33" s="74"/>
      <c r="AIS33" s="74"/>
      <c r="AIT33" s="550"/>
      <c r="AIU33" s="117"/>
      <c r="AIV33" s="74"/>
      <c r="AIW33" s="74"/>
      <c r="AJI33" s="74"/>
      <c r="AJJ33" s="550"/>
      <c r="AJK33" s="117"/>
      <c r="AJL33" s="74"/>
      <c r="AJM33" s="74"/>
      <c r="AJY33" s="74"/>
      <c r="AJZ33" s="550"/>
      <c r="AKA33" s="117"/>
      <c r="AKB33" s="74"/>
      <c r="AKC33" s="74"/>
      <c r="AKO33" s="74"/>
      <c r="AKP33" s="550"/>
      <c r="AKQ33" s="117"/>
      <c r="AKR33" s="74"/>
      <c r="AKS33" s="74"/>
      <c r="ALE33" s="74"/>
      <c r="ALF33" s="550"/>
      <c r="ALG33" s="117"/>
      <c r="ALH33" s="74"/>
      <c r="ALI33" s="74"/>
      <c r="ALU33" s="74"/>
      <c r="ALV33" s="550"/>
      <c r="ALW33" s="117"/>
      <c r="ALX33" s="74"/>
      <c r="ALY33" s="74"/>
      <c r="AMK33" s="74"/>
      <c r="AML33" s="550"/>
      <c r="AMM33" s="117"/>
      <c r="AMN33" s="74"/>
      <c r="AMO33" s="74"/>
      <c r="ANA33" s="74"/>
      <c r="ANB33" s="550"/>
      <c r="ANC33" s="117"/>
      <c r="AND33" s="74"/>
      <c r="ANE33" s="74"/>
      <c r="ANQ33" s="74"/>
      <c r="ANR33" s="550"/>
      <c r="ANS33" s="117"/>
      <c r="ANT33" s="74"/>
      <c r="ANU33" s="74"/>
      <c r="AOG33" s="74"/>
      <c r="AOH33" s="550"/>
      <c r="AOI33" s="117"/>
      <c r="AOJ33" s="74"/>
      <c r="AOK33" s="74"/>
      <c r="AOW33" s="74"/>
      <c r="AOX33" s="550"/>
      <c r="AOY33" s="117"/>
      <c r="AOZ33" s="74"/>
      <c r="APA33" s="74"/>
      <c r="APM33" s="74"/>
      <c r="APN33" s="550"/>
      <c r="APO33" s="117"/>
      <c r="APP33" s="74"/>
      <c r="APQ33" s="74"/>
      <c r="AQC33" s="74"/>
      <c r="AQD33" s="550"/>
      <c r="AQE33" s="117"/>
      <c r="AQF33" s="74"/>
      <c r="AQG33" s="74"/>
      <c r="AQS33" s="74"/>
      <c r="AQT33" s="550"/>
      <c r="AQU33" s="117"/>
      <c r="AQV33" s="74"/>
      <c r="AQW33" s="74"/>
      <c r="ARI33" s="74"/>
      <c r="ARJ33" s="550"/>
      <c r="ARK33" s="117"/>
      <c r="ARL33" s="74"/>
      <c r="ARM33" s="74"/>
      <c r="ARY33" s="74"/>
      <c r="ARZ33" s="550"/>
      <c r="ASA33" s="117"/>
      <c r="ASB33" s="74"/>
      <c r="ASC33" s="74"/>
      <c r="ASO33" s="74"/>
      <c r="ASP33" s="550"/>
      <c r="ASQ33" s="117"/>
      <c r="ASR33" s="74"/>
      <c r="ASS33" s="74"/>
      <c r="ATE33" s="74"/>
      <c r="ATF33" s="550"/>
      <c r="ATG33" s="117"/>
      <c r="ATH33" s="74"/>
      <c r="ATI33" s="74"/>
      <c r="ATU33" s="74"/>
      <c r="ATV33" s="550"/>
      <c r="ATW33" s="117"/>
      <c r="ATX33" s="74"/>
      <c r="ATY33" s="74"/>
      <c r="AUK33" s="74"/>
      <c r="AUL33" s="550"/>
      <c r="AUM33" s="117"/>
      <c r="AUN33" s="74"/>
      <c r="AUO33" s="74"/>
      <c r="AVA33" s="74"/>
      <c r="AVB33" s="550"/>
      <c r="AVC33" s="117"/>
      <c r="AVD33" s="74"/>
      <c r="AVE33" s="74"/>
      <c r="AVQ33" s="74"/>
      <c r="AVR33" s="550"/>
      <c r="AVS33" s="117"/>
      <c r="AVT33" s="74"/>
      <c r="AVU33" s="74"/>
      <c r="AWG33" s="74"/>
      <c r="AWH33" s="550"/>
      <c r="AWI33" s="117"/>
      <c r="AWJ33" s="74"/>
      <c r="AWK33" s="74"/>
      <c r="AWW33" s="74"/>
      <c r="AWX33" s="550"/>
      <c r="AWY33" s="117"/>
      <c r="AWZ33" s="74"/>
      <c r="AXA33" s="74"/>
      <c r="AXM33" s="74"/>
      <c r="AXN33" s="550"/>
      <c r="AXO33" s="117"/>
      <c r="AXP33" s="74"/>
      <c r="AXQ33" s="74"/>
      <c r="AYC33" s="74"/>
      <c r="AYD33" s="550"/>
      <c r="AYE33" s="117"/>
      <c r="AYF33" s="74"/>
      <c r="AYG33" s="74"/>
      <c r="AYS33" s="74"/>
      <c r="AYT33" s="550"/>
      <c r="AYU33" s="117"/>
      <c r="AYV33" s="74"/>
      <c r="AYW33" s="74"/>
      <c r="AZI33" s="74"/>
      <c r="AZJ33" s="550"/>
      <c r="AZK33" s="117"/>
      <c r="AZL33" s="74"/>
      <c r="AZM33" s="74"/>
      <c r="AZY33" s="74"/>
      <c r="AZZ33" s="550"/>
      <c r="BAA33" s="117"/>
      <c r="BAB33" s="74"/>
      <c r="BAC33" s="74"/>
      <c r="BAO33" s="74"/>
      <c r="BAP33" s="550"/>
      <c r="BAQ33" s="117"/>
      <c r="BAR33" s="74"/>
      <c r="BAS33" s="74"/>
      <c r="BBE33" s="74"/>
      <c r="BBF33" s="550"/>
      <c r="BBG33" s="117"/>
      <c r="BBH33" s="74"/>
      <c r="BBI33" s="74"/>
      <c r="BBU33" s="74"/>
      <c r="BBV33" s="550"/>
      <c r="BBW33" s="117"/>
      <c r="BBX33" s="74"/>
      <c r="BBY33" s="74"/>
      <c r="BCK33" s="74"/>
      <c r="BCL33" s="550"/>
      <c r="BCM33" s="117"/>
      <c r="BCN33" s="74"/>
      <c r="BCO33" s="74"/>
      <c r="BDA33" s="74"/>
      <c r="BDB33" s="550"/>
      <c r="BDC33" s="117"/>
      <c r="BDD33" s="74"/>
      <c r="BDE33" s="74"/>
      <c r="BDQ33" s="74"/>
      <c r="BDR33" s="550"/>
      <c r="BDS33" s="117"/>
      <c r="BDT33" s="74"/>
      <c r="BDU33" s="74"/>
      <c r="BEG33" s="74"/>
      <c r="BEH33" s="550"/>
      <c r="BEI33" s="117"/>
      <c r="BEJ33" s="74"/>
      <c r="BEK33" s="74"/>
      <c r="BEW33" s="74"/>
      <c r="BEX33" s="550"/>
      <c r="BEY33" s="117"/>
      <c r="BEZ33" s="74"/>
      <c r="BFA33" s="74"/>
      <c r="BFM33" s="74"/>
      <c r="BFN33" s="550"/>
      <c r="BFO33" s="117"/>
      <c r="BFP33" s="74"/>
      <c r="BFQ33" s="74"/>
      <c r="BGC33" s="74"/>
      <c r="BGD33" s="550"/>
      <c r="BGE33" s="117"/>
      <c r="BGF33" s="74"/>
      <c r="BGG33" s="74"/>
      <c r="BGS33" s="74"/>
      <c r="BGT33" s="550"/>
      <c r="BGU33" s="117"/>
      <c r="BGV33" s="74"/>
      <c r="BGW33" s="74"/>
      <c r="BHI33" s="74"/>
      <c r="BHJ33" s="550"/>
      <c r="BHK33" s="117"/>
      <c r="BHL33" s="74"/>
      <c r="BHM33" s="74"/>
      <c r="BHY33" s="74"/>
      <c r="BHZ33" s="550"/>
      <c r="BIA33" s="117"/>
      <c r="BIB33" s="74"/>
      <c r="BIC33" s="74"/>
      <c r="BIO33" s="74"/>
      <c r="BIP33" s="550"/>
      <c r="BIQ33" s="117"/>
      <c r="BIR33" s="74"/>
      <c r="BIS33" s="74"/>
      <c r="BJE33" s="74"/>
      <c r="BJF33" s="550"/>
      <c r="BJG33" s="117"/>
      <c r="BJH33" s="74"/>
      <c r="BJI33" s="74"/>
      <c r="BJU33" s="74"/>
      <c r="BJV33" s="550"/>
      <c r="BJW33" s="117"/>
      <c r="BJX33" s="74"/>
      <c r="BJY33" s="74"/>
      <c r="BKK33" s="74"/>
      <c r="BKL33" s="550"/>
      <c r="BKM33" s="117"/>
      <c r="BKN33" s="74"/>
      <c r="BKO33" s="74"/>
      <c r="BLA33" s="74"/>
      <c r="BLB33" s="550"/>
      <c r="BLC33" s="117"/>
      <c r="BLD33" s="74"/>
      <c r="BLE33" s="74"/>
      <c r="BLQ33" s="74"/>
      <c r="BLR33" s="550"/>
      <c r="BLS33" s="117"/>
      <c r="BLT33" s="74"/>
      <c r="BLU33" s="74"/>
      <c r="BMG33" s="74"/>
      <c r="BMH33" s="550"/>
      <c r="BMI33" s="117"/>
      <c r="BMJ33" s="74"/>
      <c r="BMK33" s="74"/>
      <c r="BMW33" s="74"/>
      <c r="BMX33" s="550"/>
      <c r="BMY33" s="117"/>
      <c r="BMZ33" s="74"/>
      <c r="BNA33" s="74"/>
      <c r="BNM33" s="74"/>
      <c r="BNN33" s="550"/>
      <c r="BNO33" s="117"/>
      <c r="BNP33" s="74"/>
      <c r="BNQ33" s="74"/>
      <c r="BOC33" s="74"/>
      <c r="BOD33" s="550"/>
      <c r="BOE33" s="117"/>
      <c r="BOF33" s="74"/>
      <c r="BOG33" s="74"/>
      <c r="BOS33" s="74"/>
      <c r="BOT33" s="550"/>
      <c r="BOU33" s="117"/>
      <c r="BOV33" s="74"/>
      <c r="BOW33" s="74"/>
      <c r="BPI33" s="74"/>
      <c r="BPJ33" s="550"/>
      <c r="BPK33" s="117"/>
      <c r="BPL33" s="74"/>
      <c r="BPM33" s="74"/>
      <c r="BPY33" s="74"/>
      <c r="BPZ33" s="550"/>
      <c r="BQA33" s="117"/>
      <c r="BQB33" s="74"/>
      <c r="BQC33" s="74"/>
      <c r="BQO33" s="74"/>
      <c r="BQP33" s="550"/>
      <c r="BQQ33" s="117"/>
      <c r="BQR33" s="74"/>
      <c r="BQS33" s="74"/>
      <c r="BRE33" s="74"/>
      <c r="BRF33" s="550"/>
      <c r="BRG33" s="117"/>
      <c r="BRH33" s="74"/>
      <c r="BRI33" s="74"/>
      <c r="BRU33" s="74"/>
      <c r="BRV33" s="550"/>
      <c r="BRW33" s="117"/>
      <c r="BRX33" s="74"/>
      <c r="BRY33" s="74"/>
      <c r="BSK33" s="74"/>
      <c r="BSL33" s="550"/>
      <c r="BSM33" s="117"/>
      <c r="BSN33" s="74"/>
      <c r="BSO33" s="74"/>
      <c r="BTA33" s="74"/>
      <c r="BTB33" s="550"/>
      <c r="BTC33" s="117"/>
      <c r="BTD33" s="74"/>
      <c r="BTE33" s="74"/>
      <c r="BTQ33" s="74"/>
      <c r="BTR33" s="550"/>
      <c r="BTS33" s="117"/>
      <c r="BTT33" s="74"/>
      <c r="BTU33" s="74"/>
      <c r="BUG33" s="74"/>
      <c r="BUH33" s="550"/>
      <c r="BUI33" s="117"/>
      <c r="BUJ33" s="74"/>
      <c r="BUK33" s="74"/>
      <c r="BUW33" s="74"/>
      <c r="BUX33" s="550"/>
      <c r="BUY33" s="117"/>
      <c r="BUZ33" s="74"/>
      <c r="BVA33" s="74"/>
      <c r="BVM33" s="74"/>
      <c r="BVN33" s="550"/>
      <c r="BVO33" s="117"/>
      <c r="BVP33" s="74"/>
      <c r="BVQ33" s="74"/>
      <c r="BWC33" s="74"/>
      <c r="BWD33" s="550"/>
      <c r="BWE33" s="117"/>
      <c r="BWF33" s="74"/>
      <c r="BWG33" s="74"/>
      <c r="BWS33" s="74"/>
      <c r="BWT33" s="550"/>
      <c r="BWU33" s="117"/>
      <c r="BWV33" s="74"/>
      <c r="BWW33" s="74"/>
      <c r="BXI33" s="74"/>
      <c r="BXJ33" s="550"/>
      <c r="BXK33" s="117"/>
      <c r="BXL33" s="74"/>
      <c r="BXM33" s="74"/>
      <c r="BXY33" s="74"/>
      <c r="BXZ33" s="550"/>
      <c r="BYA33" s="117"/>
      <c r="BYB33" s="74"/>
      <c r="BYC33" s="74"/>
      <c r="BYO33" s="74"/>
      <c r="BYP33" s="550"/>
      <c r="BYQ33" s="117"/>
      <c r="BYR33" s="74"/>
      <c r="BYS33" s="74"/>
      <c r="BZE33" s="74"/>
      <c r="BZF33" s="550"/>
      <c r="BZG33" s="117"/>
      <c r="BZH33" s="74"/>
      <c r="BZI33" s="74"/>
      <c r="BZU33" s="74"/>
      <c r="BZV33" s="550"/>
      <c r="BZW33" s="117"/>
      <c r="BZX33" s="74"/>
      <c r="BZY33" s="74"/>
      <c r="CAK33" s="74"/>
      <c r="CAL33" s="550"/>
      <c r="CAM33" s="117"/>
      <c r="CAN33" s="74"/>
      <c r="CAO33" s="74"/>
      <c r="CBA33" s="74"/>
      <c r="CBB33" s="550"/>
      <c r="CBC33" s="117"/>
      <c r="CBD33" s="74"/>
      <c r="CBE33" s="74"/>
      <c r="CBQ33" s="74"/>
      <c r="CBR33" s="550"/>
      <c r="CBS33" s="117"/>
      <c r="CBT33" s="74"/>
      <c r="CBU33" s="74"/>
      <c r="CCG33" s="74"/>
      <c r="CCH33" s="550"/>
      <c r="CCI33" s="117"/>
      <c r="CCJ33" s="74"/>
      <c r="CCK33" s="74"/>
      <c r="CCW33" s="74"/>
      <c r="CCX33" s="550"/>
      <c r="CCY33" s="117"/>
      <c r="CCZ33" s="74"/>
      <c r="CDA33" s="74"/>
      <c r="CDM33" s="74"/>
      <c r="CDN33" s="550"/>
      <c r="CDO33" s="117"/>
      <c r="CDP33" s="74"/>
      <c r="CDQ33" s="74"/>
      <c r="CEC33" s="74"/>
      <c r="CED33" s="550"/>
      <c r="CEE33" s="117"/>
      <c r="CEF33" s="74"/>
      <c r="CEG33" s="74"/>
      <c r="CES33" s="74"/>
      <c r="CET33" s="550"/>
      <c r="CEU33" s="117"/>
      <c r="CEV33" s="74"/>
      <c r="CEW33" s="74"/>
      <c r="CFI33" s="74"/>
      <c r="CFJ33" s="550"/>
      <c r="CFK33" s="117"/>
      <c r="CFL33" s="74"/>
      <c r="CFM33" s="74"/>
      <c r="CFY33" s="74"/>
      <c r="CFZ33" s="550"/>
      <c r="CGA33" s="117"/>
      <c r="CGB33" s="74"/>
      <c r="CGC33" s="74"/>
      <c r="CGO33" s="74"/>
      <c r="CGP33" s="550"/>
      <c r="CGQ33" s="117"/>
      <c r="CGR33" s="74"/>
      <c r="CGS33" s="74"/>
      <c r="CHE33" s="74"/>
      <c r="CHF33" s="550"/>
      <c r="CHG33" s="117"/>
      <c r="CHH33" s="74"/>
      <c r="CHI33" s="74"/>
      <c r="CHU33" s="74"/>
      <c r="CHV33" s="550"/>
      <c r="CHW33" s="117"/>
      <c r="CHX33" s="74"/>
      <c r="CHY33" s="74"/>
      <c r="CIK33" s="74"/>
      <c r="CIL33" s="550"/>
      <c r="CIM33" s="117"/>
      <c r="CIN33" s="74"/>
      <c r="CIO33" s="74"/>
      <c r="CJA33" s="74"/>
      <c r="CJB33" s="550"/>
      <c r="CJC33" s="117"/>
      <c r="CJD33" s="74"/>
      <c r="CJE33" s="74"/>
      <c r="CJQ33" s="74"/>
      <c r="CJR33" s="550"/>
      <c r="CJS33" s="117"/>
      <c r="CJT33" s="74"/>
      <c r="CJU33" s="74"/>
      <c r="CKG33" s="74"/>
      <c r="CKH33" s="550"/>
      <c r="CKI33" s="117"/>
      <c r="CKJ33" s="74"/>
      <c r="CKK33" s="74"/>
      <c r="CKW33" s="74"/>
      <c r="CKX33" s="550"/>
      <c r="CKY33" s="117"/>
      <c r="CKZ33" s="74"/>
      <c r="CLA33" s="74"/>
      <c r="CLM33" s="74"/>
      <c r="CLN33" s="550"/>
      <c r="CLO33" s="117"/>
      <c r="CLP33" s="74"/>
      <c r="CLQ33" s="74"/>
      <c r="CMC33" s="74"/>
      <c r="CMD33" s="550"/>
      <c r="CME33" s="117"/>
      <c r="CMF33" s="74"/>
      <c r="CMG33" s="74"/>
      <c r="CMS33" s="74"/>
      <c r="CMT33" s="550"/>
      <c r="CMU33" s="117"/>
      <c r="CMV33" s="74"/>
      <c r="CMW33" s="74"/>
      <c r="CNI33" s="74"/>
      <c r="CNJ33" s="550"/>
      <c r="CNK33" s="117"/>
      <c r="CNL33" s="74"/>
      <c r="CNM33" s="74"/>
      <c r="CNY33" s="74"/>
      <c r="CNZ33" s="550"/>
      <c r="COA33" s="117"/>
      <c r="COB33" s="74"/>
      <c r="COC33" s="74"/>
      <c r="COO33" s="74"/>
      <c r="COP33" s="550"/>
      <c r="COQ33" s="117"/>
      <c r="COR33" s="74"/>
      <c r="COS33" s="74"/>
      <c r="CPE33" s="74"/>
      <c r="CPF33" s="550"/>
      <c r="CPG33" s="117"/>
      <c r="CPH33" s="74"/>
      <c r="CPI33" s="74"/>
      <c r="CPU33" s="74"/>
      <c r="CPV33" s="550"/>
      <c r="CPW33" s="117"/>
      <c r="CPX33" s="74"/>
      <c r="CPY33" s="74"/>
      <c r="CQK33" s="74"/>
      <c r="CQL33" s="550"/>
      <c r="CQM33" s="117"/>
      <c r="CQN33" s="74"/>
      <c r="CQO33" s="74"/>
      <c r="CRA33" s="74"/>
      <c r="CRB33" s="550"/>
      <c r="CRC33" s="117"/>
      <c r="CRD33" s="74"/>
      <c r="CRE33" s="74"/>
      <c r="CRQ33" s="74"/>
      <c r="CRR33" s="550"/>
      <c r="CRS33" s="117"/>
      <c r="CRT33" s="74"/>
      <c r="CRU33" s="74"/>
      <c r="CSG33" s="74"/>
      <c r="CSH33" s="550"/>
      <c r="CSI33" s="117"/>
      <c r="CSJ33" s="74"/>
      <c r="CSK33" s="74"/>
      <c r="CSW33" s="74"/>
      <c r="CSX33" s="550"/>
      <c r="CSY33" s="117"/>
      <c r="CSZ33" s="74"/>
      <c r="CTA33" s="74"/>
      <c r="CTM33" s="74"/>
      <c r="CTN33" s="550"/>
      <c r="CTO33" s="117"/>
      <c r="CTP33" s="74"/>
      <c r="CTQ33" s="74"/>
      <c r="CUC33" s="74"/>
      <c r="CUD33" s="550"/>
      <c r="CUE33" s="117"/>
      <c r="CUF33" s="74"/>
      <c r="CUG33" s="74"/>
      <c r="CUS33" s="74"/>
      <c r="CUT33" s="550"/>
      <c r="CUU33" s="117"/>
      <c r="CUV33" s="74"/>
      <c r="CUW33" s="74"/>
      <c r="CVI33" s="74"/>
      <c r="CVJ33" s="550"/>
      <c r="CVK33" s="117"/>
      <c r="CVL33" s="74"/>
      <c r="CVM33" s="74"/>
      <c r="CVY33" s="74"/>
      <c r="CVZ33" s="550"/>
      <c r="CWA33" s="117"/>
      <c r="CWB33" s="74"/>
      <c r="CWC33" s="74"/>
      <c r="CWO33" s="74"/>
      <c r="CWP33" s="550"/>
      <c r="CWQ33" s="117"/>
      <c r="CWR33" s="74"/>
      <c r="CWS33" s="74"/>
      <c r="CXE33" s="74"/>
      <c r="CXF33" s="550"/>
      <c r="CXG33" s="117"/>
      <c r="CXH33" s="74"/>
      <c r="CXI33" s="74"/>
      <c r="CXU33" s="74"/>
      <c r="CXV33" s="550"/>
      <c r="CXW33" s="117"/>
      <c r="CXX33" s="74"/>
      <c r="CXY33" s="74"/>
      <c r="CYK33" s="74"/>
      <c r="CYL33" s="550"/>
      <c r="CYM33" s="117"/>
      <c r="CYN33" s="74"/>
      <c r="CYO33" s="74"/>
      <c r="CZA33" s="74"/>
      <c r="CZB33" s="550"/>
      <c r="CZC33" s="117"/>
      <c r="CZD33" s="74"/>
      <c r="CZE33" s="74"/>
      <c r="CZQ33" s="74"/>
      <c r="CZR33" s="550"/>
      <c r="CZS33" s="117"/>
      <c r="CZT33" s="74"/>
      <c r="CZU33" s="74"/>
      <c r="DAG33" s="74"/>
      <c r="DAH33" s="550"/>
      <c r="DAI33" s="117"/>
      <c r="DAJ33" s="74"/>
      <c r="DAK33" s="74"/>
      <c r="DAW33" s="74"/>
      <c r="DAX33" s="550"/>
      <c r="DAY33" s="117"/>
      <c r="DAZ33" s="74"/>
      <c r="DBA33" s="74"/>
      <c r="DBM33" s="74"/>
      <c r="DBN33" s="550"/>
      <c r="DBO33" s="117"/>
      <c r="DBP33" s="74"/>
      <c r="DBQ33" s="74"/>
      <c r="DCC33" s="74"/>
      <c r="DCD33" s="550"/>
      <c r="DCE33" s="117"/>
      <c r="DCF33" s="74"/>
      <c r="DCG33" s="74"/>
      <c r="DCS33" s="74"/>
      <c r="DCT33" s="550"/>
      <c r="DCU33" s="117"/>
      <c r="DCV33" s="74"/>
      <c r="DCW33" s="74"/>
      <c r="DDI33" s="74"/>
      <c r="DDJ33" s="550"/>
      <c r="DDK33" s="117"/>
      <c r="DDL33" s="74"/>
      <c r="DDM33" s="74"/>
      <c r="DDY33" s="74"/>
      <c r="DDZ33" s="550"/>
      <c r="DEA33" s="117"/>
      <c r="DEB33" s="74"/>
      <c r="DEC33" s="74"/>
      <c r="DEO33" s="74"/>
      <c r="DEP33" s="550"/>
      <c r="DEQ33" s="117"/>
      <c r="DER33" s="74"/>
      <c r="DES33" s="74"/>
      <c r="DFE33" s="74"/>
      <c r="DFF33" s="550"/>
      <c r="DFG33" s="117"/>
      <c r="DFH33" s="74"/>
      <c r="DFI33" s="74"/>
      <c r="DFU33" s="74"/>
      <c r="DFV33" s="550"/>
      <c r="DFW33" s="117"/>
      <c r="DFX33" s="74"/>
      <c r="DFY33" s="74"/>
      <c r="DGK33" s="74"/>
      <c r="DGL33" s="550"/>
      <c r="DGM33" s="117"/>
      <c r="DGN33" s="74"/>
      <c r="DGO33" s="74"/>
      <c r="DHA33" s="74"/>
      <c r="DHB33" s="550"/>
      <c r="DHC33" s="117"/>
      <c r="DHD33" s="74"/>
      <c r="DHE33" s="74"/>
      <c r="DHQ33" s="74"/>
      <c r="DHR33" s="550"/>
      <c r="DHS33" s="117"/>
      <c r="DHT33" s="74"/>
      <c r="DHU33" s="74"/>
      <c r="DIG33" s="74"/>
      <c r="DIH33" s="550"/>
      <c r="DII33" s="117"/>
      <c r="DIJ33" s="74"/>
      <c r="DIK33" s="74"/>
      <c r="DIW33" s="74"/>
      <c r="DIX33" s="550"/>
      <c r="DIY33" s="117"/>
      <c r="DIZ33" s="74"/>
      <c r="DJA33" s="74"/>
      <c r="DJM33" s="74"/>
      <c r="DJN33" s="550"/>
      <c r="DJO33" s="117"/>
      <c r="DJP33" s="74"/>
      <c r="DJQ33" s="74"/>
      <c r="DKC33" s="74"/>
      <c r="DKD33" s="550"/>
      <c r="DKE33" s="117"/>
      <c r="DKF33" s="74"/>
      <c r="DKG33" s="74"/>
      <c r="DKS33" s="74"/>
      <c r="DKT33" s="550"/>
      <c r="DKU33" s="117"/>
      <c r="DKV33" s="74"/>
      <c r="DKW33" s="74"/>
      <c r="DLI33" s="74"/>
      <c r="DLJ33" s="550"/>
      <c r="DLK33" s="117"/>
      <c r="DLL33" s="74"/>
      <c r="DLM33" s="74"/>
      <c r="DLY33" s="74"/>
      <c r="DLZ33" s="550"/>
      <c r="DMA33" s="117"/>
      <c r="DMB33" s="74"/>
      <c r="DMC33" s="74"/>
      <c r="DMO33" s="74"/>
      <c r="DMP33" s="550"/>
      <c r="DMQ33" s="117"/>
      <c r="DMR33" s="74"/>
      <c r="DMS33" s="74"/>
      <c r="DNE33" s="74"/>
      <c r="DNF33" s="550"/>
      <c r="DNG33" s="117"/>
      <c r="DNH33" s="74"/>
      <c r="DNI33" s="74"/>
      <c r="DNU33" s="74"/>
      <c r="DNV33" s="550"/>
      <c r="DNW33" s="117"/>
      <c r="DNX33" s="74"/>
      <c r="DNY33" s="74"/>
      <c r="DOK33" s="74"/>
      <c r="DOL33" s="550"/>
      <c r="DOM33" s="117"/>
      <c r="DON33" s="74"/>
      <c r="DOO33" s="74"/>
      <c r="DPA33" s="74"/>
      <c r="DPB33" s="550"/>
      <c r="DPC33" s="117"/>
      <c r="DPD33" s="74"/>
      <c r="DPE33" s="74"/>
      <c r="DPQ33" s="74"/>
      <c r="DPR33" s="550"/>
      <c r="DPS33" s="117"/>
      <c r="DPT33" s="74"/>
      <c r="DPU33" s="74"/>
      <c r="DQG33" s="74"/>
      <c r="DQH33" s="550"/>
      <c r="DQI33" s="117"/>
      <c r="DQJ33" s="74"/>
      <c r="DQK33" s="74"/>
      <c r="DQW33" s="74"/>
      <c r="DQX33" s="550"/>
      <c r="DQY33" s="117"/>
      <c r="DQZ33" s="74"/>
      <c r="DRA33" s="74"/>
      <c r="DRM33" s="74"/>
      <c r="DRN33" s="550"/>
      <c r="DRO33" s="117"/>
      <c r="DRP33" s="74"/>
      <c r="DRQ33" s="74"/>
      <c r="DSC33" s="74"/>
      <c r="DSD33" s="550"/>
      <c r="DSE33" s="117"/>
      <c r="DSF33" s="74"/>
      <c r="DSG33" s="74"/>
      <c r="DSS33" s="74"/>
      <c r="DST33" s="550"/>
      <c r="DSU33" s="117"/>
      <c r="DSV33" s="74"/>
      <c r="DSW33" s="74"/>
      <c r="DTI33" s="74"/>
      <c r="DTJ33" s="550"/>
      <c r="DTK33" s="117"/>
      <c r="DTL33" s="74"/>
      <c r="DTM33" s="74"/>
      <c r="DTY33" s="74"/>
      <c r="DTZ33" s="550"/>
      <c r="DUA33" s="117"/>
      <c r="DUB33" s="74"/>
      <c r="DUC33" s="74"/>
      <c r="DUO33" s="74"/>
      <c r="DUP33" s="550"/>
      <c r="DUQ33" s="117"/>
      <c r="DUR33" s="74"/>
      <c r="DUS33" s="74"/>
      <c r="DVE33" s="74"/>
      <c r="DVF33" s="550"/>
      <c r="DVG33" s="117"/>
      <c r="DVH33" s="74"/>
      <c r="DVI33" s="74"/>
      <c r="DVU33" s="74"/>
      <c r="DVV33" s="550"/>
      <c r="DVW33" s="117"/>
      <c r="DVX33" s="74"/>
      <c r="DVY33" s="74"/>
      <c r="DWK33" s="74"/>
      <c r="DWL33" s="550"/>
      <c r="DWM33" s="117"/>
      <c r="DWN33" s="74"/>
      <c r="DWO33" s="74"/>
      <c r="DXA33" s="74"/>
      <c r="DXB33" s="550"/>
      <c r="DXC33" s="117"/>
      <c r="DXD33" s="74"/>
      <c r="DXE33" s="74"/>
      <c r="DXQ33" s="74"/>
      <c r="DXR33" s="550"/>
      <c r="DXS33" s="117"/>
      <c r="DXT33" s="74"/>
      <c r="DXU33" s="74"/>
      <c r="DYG33" s="74"/>
      <c r="DYH33" s="550"/>
      <c r="DYI33" s="117"/>
      <c r="DYJ33" s="74"/>
      <c r="DYK33" s="74"/>
      <c r="DYW33" s="74"/>
      <c r="DYX33" s="550"/>
      <c r="DYY33" s="117"/>
      <c r="DYZ33" s="74"/>
      <c r="DZA33" s="74"/>
      <c r="DZM33" s="74"/>
      <c r="DZN33" s="550"/>
      <c r="DZO33" s="117"/>
      <c r="DZP33" s="74"/>
      <c r="DZQ33" s="74"/>
      <c r="EAC33" s="74"/>
      <c r="EAD33" s="550"/>
      <c r="EAE33" s="117"/>
      <c r="EAF33" s="74"/>
      <c r="EAG33" s="74"/>
      <c r="EAS33" s="74"/>
      <c r="EAT33" s="550"/>
      <c r="EAU33" s="117"/>
      <c r="EAV33" s="74"/>
      <c r="EAW33" s="74"/>
      <c r="EBI33" s="74"/>
      <c r="EBJ33" s="550"/>
      <c r="EBK33" s="117"/>
      <c r="EBL33" s="74"/>
      <c r="EBM33" s="74"/>
      <c r="EBY33" s="74"/>
      <c r="EBZ33" s="550"/>
      <c r="ECA33" s="117"/>
      <c r="ECB33" s="74"/>
      <c r="ECC33" s="74"/>
      <c r="ECO33" s="74"/>
      <c r="ECP33" s="550"/>
      <c r="ECQ33" s="117"/>
      <c r="ECR33" s="74"/>
      <c r="ECS33" s="74"/>
      <c r="EDE33" s="74"/>
      <c r="EDF33" s="550"/>
      <c r="EDG33" s="117"/>
      <c r="EDH33" s="74"/>
      <c r="EDI33" s="74"/>
      <c r="EDU33" s="74"/>
      <c r="EDV33" s="550"/>
      <c r="EDW33" s="117"/>
      <c r="EDX33" s="74"/>
      <c r="EDY33" s="74"/>
      <c r="EEK33" s="74"/>
      <c r="EEL33" s="550"/>
      <c r="EEM33" s="117"/>
      <c r="EEN33" s="74"/>
      <c r="EEO33" s="74"/>
      <c r="EFA33" s="74"/>
      <c r="EFB33" s="550"/>
      <c r="EFC33" s="117"/>
      <c r="EFD33" s="74"/>
      <c r="EFE33" s="74"/>
      <c r="EFQ33" s="74"/>
      <c r="EFR33" s="550"/>
      <c r="EFS33" s="117"/>
      <c r="EFT33" s="74"/>
      <c r="EFU33" s="74"/>
      <c r="EGG33" s="74"/>
      <c r="EGH33" s="550"/>
      <c r="EGI33" s="117"/>
      <c r="EGJ33" s="74"/>
      <c r="EGK33" s="74"/>
      <c r="EGW33" s="74"/>
      <c r="EGX33" s="550"/>
      <c r="EGY33" s="117"/>
      <c r="EGZ33" s="74"/>
      <c r="EHA33" s="74"/>
      <c r="EHM33" s="74"/>
      <c r="EHN33" s="550"/>
      <c r="EHO33" s="117"/>
      <c r="EHP33" s="74"/>
      <c r="EHQ33" s="74"/>
      <c r="EIC33" s="74"/>
      <c r="EID33" s="550"/>
      <c r="EIE33" s="117"/>
      <c r="EIF33" s="74"/>
      <c r="EIG33" s="74"/>
      <c r="EIS33" s="74"/>
      <c r="EIT33" s="550"/>
      <c r="EIU33" s="117"/>
      <c r="EIV33" s="74"/>
      <c r="EIW33" s="74"/>
      <c r="EJI33" s="74"/>
      <c r="EJJ33" s="550"/>
      <c r="EJK33" s="117"/>
      <c r="EJL33" s="74"/>
      <c r="EJM33" s="74"/>
      <c r="EJY33" s="74"/>
      <c r="EJZ33" s="550"/>
      <c r="EKA33" s="117"/>
      <c r="EKB33" s="74"/>
      <c r="EKC33" s="74"/>
      <c r="EKO33" s="74"/>
      <c r="EKP33" s="550"/>
      <c r="EKQ33" s="117"/>
      <c r="EKR33" s="74"/>
      <c r="EKS33" s="74"/>
      <c r="ELE33" s="74"/>
      <c r="ELF33" s="550"/>
      <c r="ELG33" s="117"/>
      <c r="ELH33" s="74"/>
      <c r="ELI33" s="74"/>
      <c r="ELU33" s="74"/>
      <c r="ELV33" s="550"/>
      <c r="ELW33" s="117"/>
      <c r="ELX33" s="74"/>
      <c r="ELY33" s="74"/>
      <c r="EMK33" s="74"/>
      <c r="EML33" s="550"/>
      <c r="EMM33" s="117"/>
      <c r="EMN33" s="74"/>
      <c r="EMO33" s="74"/>
      <c r="ENA33" s="74"/>
      <c r="ENB33" s="550"/>
      <c r="ENC33" s="117"/>
      <c r="END33" s="74"/>
      <c r="ENE33" s="74"/>
      <c r="ENQ33" s="74"/>
      <c r="ENR33" s="550"/>
      <c r="ENS33" s="117"/>
      <c r="ENT33" s="74"/>
      <c r="ENU33" s="74"/>
      <c r="EOG33" s="74"/>
      <c r="EOH33" s="550"/>
      <c r="EOI33" s="117"/>
      <c r="EOJ33" s="74"/>
      <c r="EOK33" s="74"/>
      <c r="EOW33" s="74"/>
      <c r="EOX33" s="550"/>
      <c r="EOY33" s="117"/>
      <c r="EOZ33" s="74"/>
      <c r="EPA33" s="74"/>
      <c r="EPM33" s="74"/>
      <c r="EPN33" s="550"/>
      <c r="EPO33" s="117"/>
      <c r="EPP33" s="74"/>
      <c r="EPQ33" s="74"/>
      <c r="EQC33" s="74"/>
      <c r="EQD33" s="550"/>
      <c r="EQE33" s="117"/>
      <c r="EQF33" s="74"/>
      <c r="EQG33" s="74"/>
      <c r="EQS33" s="74"/>
      <c r="EQT33" s="550"/>
      <c r="EQU33" s="117"/>
      <c r="EQV33" s="74"/>
      <c r="EQW33" s="74"/>
      <c r="ERI33" s="74"/>
      <c r="ERJ33" s="550"/>
      <c r="ERK33" s="117"/>
      <c r="ERL33" s="74"/>
      <c r="ERM33" s="74"/>
      <c r="ERY33" s="74"/>
      <c r="ERZ33" s="550"/>
      <c r="ESA33" s="117"/>
      <c r="ESB33" s="74"/>
      <c r="ESC33" s="74"/>
      <c r="ESO33" s="74"/>
      <c r="ESP33" s="550"/>
      <c r="ESQ33" s="117"/>
      <c r="ESR33" s="74"/>
      <c r="ESS33" s="74"/>
      <c r="ETE33" s="74"/>
      <c r="ETF33" s="550"/>
      <c r="ETG33" s="117"/>
      <c r="ETH33" s="74"/>
      <c r="ETI33" s="74"/>
      <c r="ETU33" s="74"/>
      <c r="ETV33" s="550"/>
      <c r="ETW33" s="117"/>
      <c r="ETX33" s="74"/>
      <c r="ETY33" s="74"/>
      <c r="EUK33" s="74"/>
      <c r="EUL33" s="550"/>
      <c r="EUM33" s="117"/>
      <c r="EUN33" s="74"/>
      <c r="EUO33" s="74"/>
      <c r="EVA33" s="74"/>
      <c r="EVB33" s="550"/>
      <c r="EVC33" s="117"/>
      <c r="EVD33" s="74"/>
      <c r="EVE33" s="74"/>
      <c r="EVQ33" s="74"/>
      <c r="EVR33" s="550"/>
      <c r="EVS33" s="117"/>
      <c r="EVT33" s="74"/>
      <c r="EVU33" s="74"/>
      <c r="EWG33" s="74"/>
      <c r="EWH33" s="550"/>
      <c r="EWI33" s="117"/>
      <c r="EWJ33" s="74"/>
      <c r="EWK33" s="74"/>
      <c r="EWW33" s="74"/>
      <c r="EWX33" s="550"/>
      <c r="EWY33" s="117"/>
      <c r="EWZ33" s="74"/>
      <c r="EXA33" s="74"/>
      <c r="EXM33" s="74"/>
      <c r="EXN33" s="550"/>
      <c r="EXO33" s="117"/>
      <c r="EXP33" s="74"/>
      <c r="EXQ33" s="74"/>
      <c r="EYC33" s="74"/>
      <c r="EYD33" s="550"/>
      <c r="EYE33" s="117"/>
      <c r="EYF33" s="74"/>
      <c r="EYG33" s="74"/>
      <c r="EYS33" s="74"/>
      <c r="EYT33" s="550"/>
      <c r="EYU33" s="117"/>
      <c r="EYV33" s="74"/>
      <c r="EYW33" s="74"/>
      <c r="EZI33" s="74"/>
      <c r="EZJ33" s="550"/>
      <c r="EZK33" s="117"/>
      <c r="EZL33" s="74"/>
      <c r="EZM33" s="74"/>
      <c r="EZY33" s="74"/>
      <c r="EZZ33" s="550"/>
      <c r="FAA33" s="117"/>
      <c r="FAB33" s="74"/>
      <c r="FAC33" s="74"/>
      <c r="FAO33" s="74"/>
      <c r="FAP33" s="550"/>
      <c r="FAQ33" s="117"/>
      <c r="FAR33" s="74"/>
      <c r="FAS33" s="74"/>
      <c r="FBE33" s="74"/>
      <c r="FBF33" s="550"/>
      <c r="FBG33" s="117"/>
      <c r="FBH33" s="74"/>
      <c r="FBI33" s="74"/>
      <c r="FBU33" s="74"/>
      <c r="FBV33" s="550"/>
      <c r="FBW33" s="117"/>
      <c r="FBX33" s="74"/>
      <c r="FBY33" s="74"/>
      <c r="FCK33" s="74"/>
      <c r="FCL33" s="550"/>
      <c r="FCM33" s="117"/>
      <c r="FCN33" s="74"/>
      <c r="FCO33" s="74"/>
      <c r="FDA33" s="74"/>
      <c r="FDB33" s="550"/>
      <c r="FDC33" s="117"/>
      <c r="FDD33" s="74"/>
      <c r="FDE33" s="74"/>
      <c r="FDQ33" s="74"/>
      <c r="FDR33" s="550"/>
      <c r="FDS33" s="117"/>
      <c r="FDT33" s="74"/>
      <c r="FDU33" s="74"/>
      <c r="FEG33" s="74"/>
      <c r="FEH33" s="550"/>
      <c r="FEI33" s="117"/>
      <c r="FEJ33" s="74"/>
      <c r="FEK33" s="74"/>
      <c r="FEW33" s="74"/>
      <c r="FEX33" s="550"/>
      <c r="FEY33" s="117"/>
      <c r="FEZ33" s="74"/>
      <c r="FFA33" s="74"/>
      <c r="FFM33" s="74"/>
      <c r="FFN33" s="550"/>
      <c r="FFO33" s="117"/>
      <c r="FFP33" s="74"/>
      <c r="FFQ33" s="74"/>
      <c r="FGC33" s="74"/>
      <c r="FGD33" s="550"/>
      <c r="FGE33" s="117"/>
      <c r="FGF33" s="74"/>
      <c r="FGG33" s="74"/>
      <c r="FGS33" s="74"/>
      <c r="FGT33" s="550"/>
      <c r="FGU33" s="117"/>
      <c r="FGV33" s="74"/>
      <c r="FGW33" s="74"/>
      <c r="FHI33" s="74"/>
      <c r="FHJ33" s="550"/>
      <c r="FHK33" s="117"/>
      <c r="FHL33" s="74"/>
      <c r="FHM33" s="74"/>
      <c r="FHY33" s="74"/>
      <c r="FHZ33" s="550"/>
      <c r="FIA33" s="117"/>
      <c r="FIB33" s="74"/>
      <c r="FIC33" s="74"/>
      <c r="FIO33" s="74"/>
      <c r="FIP33" s="550"/>
      <c r="FIQ33" s="117"/>
      <c r="FIR33" s="74"/>
      <c r="FIS33" s="74"/>
      <c r="FJE33" s="74"/>
      <c r="FJF33" s="550"/>
      <c r="FJG33" s="117"/>
      <c r="FJH33" s="74"/>
      <c r="FJI33" s="74"/>
      <c r="FJU33" s="74"/>
      <c r="FJV33" s="550"/>
      <c r="FJW33" s="117"/>
      <c r="FJX33" s="74"/>
      <c r="FJY33" s="74"/>
      <c r="FKK33" s="74"/>
      <c r="FKL33" s="550"/>
      <c r="FKM33" s="117"/>
      <c r="FKN33" s="74"/>
      <c r="FKO33" s="74"/>
      <c r="FLA33" s="74"/>
      <c r="FLB33" s="550"/>
      <c r="FLC33" s="117"/>
      <c r="FLD33" s="74"/>
      <c r="FLE33" s="74"/>
      <c r="FLQ33" s="74"/>
      <c r="FLR33" s="550"/>
      <c r="FLS33" s="117"/>
      <c r="FLT33" s="74"/>
      <c r="FLU33" s="74"/>
      <c r="FMG33" s="74"/>
      <c r="FMH33" s="550"/>
      <c r="FMI33" s="117"/>
      <c r="FMJ33" s="74"/>
      <c r="FMK33" s="74"/>
      <c r="FMW33" s="74"/>
      <c r="FMX33" s="550"/>
      <c r="FMY33" s="117"/>
      <c r="FMZ33" s="74"/>
      <c r="FNA33" s="74"/>
      <c r="FNM33" s="74"/>
      <c r="FNN33" s="550"/>
      <c r="FNO33" s="117"/>
      <c r="FNP33" s="74"/>
      <c r="FNQ33" s="74"/>
      <c r="FOC33" s="74"/>
      <c r="FOD33" s="550"/>
      <c r="FOE33" s="117"/>
      <c r="FOF33" s="74"/>
      <c r="FOG33" s="74"/>
      <c r="FOS33" s="74"/>
      <c r="FOT33" s="550"/>
      <c r="FOU33" s="117"/>
      <c r="FOV33" s="74"/>
      <c r="FOW33" s="74"/>
      <c r="FPI33" s="74"/>
      <c r="FPJ33" s="550"/>
      <c r="FPK33" s="117"/>
      <c r="FPL33" s="74"/>
      <c r="FPM33" s="74"/>
      <c r="FPY33" s="74"/>
      <c r="FPZ33" s="550"/>
      <c r="FQA33" s="117"/>
      <c r="FQB33" s="74"/>
      <c r="FQC33" s="74"/>
      <c r="FQO33" s="74"/>
      <c r="FQP33" s="550"/>
      <c r="FQQ33" s="117"/>
      <c r="FQR33" s="74"/>
      <c r="FQS33" s="74"/>
      <c r="FRE33" s="74"/>
      <c r="FRF33" s="550"/>
      <c r="FRG33" s="117"/>
      <c r="FRH33" s="74"/>
      <c r="FRI33" s="74"/>
      <c r="FRU33" s="74"/>
      <c r="FRV33" s="550"/>
      <c r="FRW33" s="117"/>
      <c r="FRX33" s="74"/>
      <c r="FRY33" s="74"/>
      <c r="FSK33" s="74"/>
      <c r="FSL33" s="550"/>
      <c r="FSM33" s="117"/>
      <c r="FSN33" s="74"/>
      <c r="FSO33" s="74"/>
      <c r="FTA33" s="74"/>
      <c r="FTB33" s="550"/>
      <c r="FTC33" s="117"/>
      <c r="FTD33" s="74"/>
      <c r="FTE33" s="74"/>
      <c r="FTQ33" s="74"/>
      <c r="FTR33" s="550"/>
      <c r="FTS33" s="117"/>
      <c r="FTT33" s="74"/>
      <c r="FTU33" s="74"/>
      <c r="FUG33" s="74"/>
      <c r="FUH33" s="550"/>
      <c r="FUI33" s="117"/>
      <c r="FUJ33" s="74"/>
      <c r="FUK33" s="74"/>
      <c r="FUW33" s="74"/>
      <c r="FUX33" s="550"/>
      <c r="FUY33" s="117"/>
      <c r="FUZ33" s="74"/>
      <c r="FVA33" s="74"/>
      <c r="FVM33" s="74"/>
      <c r="FVN33" s="550"/>
      <c r="FVO33" s="117"/>
      <c r="FVP33" s="74"/>
      <c r="FVQ33" s="74"/>
      <c r="FWC33" s="74"/>
      <c r="FWD33" s="550"/>
      <c r="FWE33" s="117"/>
      <c r="FWF33" s="74"/>
      <c r="FWG33" s="74"/>
      <c r="FWS33" s="74"/>
      <c r="FWT33" s="550"/>
      <c r="FWU33" s="117"/>
      <c r="FWV33" s="74"/>
      <c r="FWW33" s="74"/>
      <c r="FXI33" s="74"/>
      <c r="FXJ33" s="550"/>
      <c r="FXK33" s="117"/>
      <c r="FXL33" s="74"/>
      <c r="FXM33" s="74"/>
      <c r="FXY33" s="74"/>
      <c r="FXZ33" s="550"/>
      <c r="FYA33" s="117"/>
      <c r="FYB33" s="74"/>
      <c r="FYC33" s="74"/>
      <c r="FYO33" s="74"/>
      <c r="FYP33" s="550"/>
      <c r="FYQ33" s="117"/>
      <c r="FYR33" s="74"/>
      <c r="FYS33" s="74"/>
      <c r="FZE33" s="74"/>
      <c r="FZF33" s="550"/>
      <c r="FZG33" s="117"/>
      <c r="FZH33" s="74"/>
      <c r="FZI33" s="74"/>
      <c r="FZU33" s="74"/>
      <c r="FZV33" s="550"/>
      <c r="FZW33" s="117"/>
      <c r="FZX33" s="74"/>
      <c r="FZY33" s="74"/>
      <c r="GAK33" s="74"/>
      <c r="GAL33" s="550"/>
      <c r="GAM33" s="117"/>
      <c r="GAN33" s="74"/>
      <c r="GAO33" s="74"/>
      <c r="GBA33" s="74"/>
      <c r="GBB33" s="550"/>
      <c r="GBC33" s="117"/>
      <c r="GBD33" s="74"/>
      <c r="GBE33" s="74"/>
      <c r="GBQ33" s="74"/>
      <c r="GBR33" s="550"/>
      <c r="GBS33" s="117"/>
      <c r="GBT33" s="74"/>
      <c r="GBU33" s="74"/>
      <c r="GCG33" s="74"/>
      <c r="GCH33" s="550"/>
      <c r="GCI33" s="117"/>
      <c r="GCJ33" s="74"/>
      <c r="GCK33" s="74"/>
      <c r="GCW33" s="74"/>
      <c r="GCX33" s="550"/>
      <c r="GCY33" s="117"/>
      <c r="GCZ33" s="74"/>
      <c r="GDA33" s="74"/>
      <c r="GDM33" s="74"/>
      <c r="GDN33" s="550"/>
      <c r="GDO33" s="117"/>
      <c r="GDP33" s="74"/>
      <c r="GDQ33" s="74"/>
      <c r="GEC33" s="74"/>
      <c r="GED33" s="550"/>
      <c r="GEE33" s="117"/>
      <c r="GEF33" s="74"/>
      <c r="GEG33" s="74"/>
      <c r="GES33" s="74"/>
      <c r="GET33" s="550"/>
      <c r="GEU33" s="117"/>
      <c r="GEV33" s="74"/>
      <c r="GEW33" s="74"/>
      <c r="GFI33" s="74"/>
      <c r="GFJ33" s="550"/>
      <c r="GFK33" s="117"/>
      <c r="GFL33" s="74"/>
      <c r="GFM33" s="74"/>
      <c r="GFY33" s="74"/>
      <c r="GFZ33" s="550"/>
      <c r="GGA33" s="117"/>
      <c r="GGB33" s="74"/>
      <c r="GGC33" s="74"/>
      <c r="GGO33" s="74"/>
      <c r="GGP33" s="550"/>
      <c r="GGQ33" s="117"/>
      <c r="GGR33" s="74"/>
      <c r="GGS33" s="74"/>
      <c r="GHE33" s="74"/>
      <c r="GHF33" s="550"/>
      <c r="GHG33" s="117"/>
      <c r="GHH33" s="74"/>
      <c r="GHI33" s="74"/>
      <c r="GHU33" s="74"/>
      <c r="GHV33" s="550"/>
      <c r="GHW33" s="117"/>
      <c r="GHX33" s="74"/>
      <c r="GHY33" s="74"/>
      <c r="GIK33" s="74"/>
      <c r="GIL33" s="550"/>
      <c r="GIM33" s="117"/>
      <c r="GIN33" s="74"/>
      <c r="GIO33" s="74"/>
      <c r="GJA33" s="74"/>
      <c r="GJB33" s="550"/>
      <c r="GJC33" s="117"/>
      <c r="GJD33" s="74"/>
      <c r="GJE33" s="74"/>
      <c r="GJQ33" s="74"/>
      <c r="GJR33" s="550"/>
      <c r="GJS33" s="117"/>
      <c r="GJT33" s="74"/>
      <c r="GJU33" s="74"/>
      <c r="GKG33" s="74"/>
      <c r="GKH33" s="550"/>
      <c r="GKI33" s="117"/>
      <c r="GKJ33" s="74"/>
      <c r="GKK33" s="74"/>
      <c r="GKW33" s="74"/>
      <c r="GKX33" s="550"/>
      <c r="GKY33" s="117"/>
      <c r="GKZ33" s="74"/>
      <c r="GLA33" s="74"/>
      <c r="GLM33" s="74"/>
      <c r="GLN33" s="550"/>
      <c r="GLO33" s="117"/>
      <c r="GLP33" s="74"/>
      <c r="GLQ33" s="74"/>
      <c r="GMC33" s="74"/>
      <c r="GMD33" s="550"/>
      <c r="GME33" s="117"/>
      <c r="GMF33" s="74"/>
      <c r="GMG33" s="74"/>
      <c r="GMS33" s="74"/>
      <c r="GMT33" s="550"/>
      <c r="GMU33" s="117"/>
      <c r="GMV33" s="74"/>
      <c r="GMW33" s="74"/>
      <c r="GNI33" s="74"/>
      <c r="GNJ33" s="550"/>
      <c r="GNK33" s="117"/>
      <c r="GNL33" s="74"/>
      <c r="GNM33" s="74"/>
      <c r="GNY33" s="74"/>
      <c r="GNZ33" s="550"/>
      <c r="GOA33" s="117"/>
      <c r="GOB33" s="74"/>
      <c r="GOC33" s="74"/>
      <c r="GOO33" s="74"/>
      <c r="GOP33" s="550"/>
      <c r="GOQ33" s="117"/>
      <c r="GOR33" s="74"/>
      <c r="GOS33" s="74"/>
      <c r="GPE33" s="74"/>
      <c r="GPF33" s="550"/>
      <c r="GPG33" s="117"/>
      <c r="GPH33" s="74"/>
      <c r="GPI33" s="74"/>
      <c r="GPU33" s="74"/>
      <c r="GPV33" s="550"/>
      <c r="GPW33" s="117"/>
      <c r="GPX33" s="74"/>
      <c r="GPY33" s="74"/>
      <c r="GQK33" s="74"/>
      <c r="GQL33" s="550"/>
      <c r="GQM33" s="117"/>
      <c r="GQN33" s="74"/>
      <c r="GQO33" s="74"/>
      <c r="GRA33" s="74"/>
      <c r="GRB33" s="550"/>
      <c r="GRC33" s="117"/>
      <c r="GRD33" s="74"/>
      <c r="GRE33" s="74"/>
      <c r="GRQ33" s="74"/>
      <c r="GRR33" s="550"/>
      <c r="GRS33" s="117"/>
      <c r="GRT33" s="74"/>
      <c r="GRU33" s="74"/>
      <c r="GSG33" s="74"/>
      <c r="GSH33" s="550"/>
      <c r="GSI33" s="117"/>
      <c r="GSJ33" s="74"/>
      <c r="GSK33" s="74"/>
      <c r="GSW33" s="74"/>
      <c r="GSX33" s="550"/>
      <c r="GSY33" s="117"/>
      <c r="GSZ33" s="74"/>
      <c r="GTA33" s="74"/>
      <c r="GTM33" s="74"/>
      <c r="GTN33" s="550"/>
      <c r="GTO33" s="117"/>
      <c r="GTP33" s="74"/>
      <c r="GTQ33" s="74"/>
      <c r="GUC33" s="74"/>
      <c r="GUD33" s="550"/>
      <c r="GUE33" s="117"/>
      <c r="GUF33" s="74"/>
      <c r="GUG33" s="74"/>
      <c r="GUS33" s="74"/>
      <c r="GUT33" s="550"/>
      <c r="GUU33" s="117"/>
      <c r="GUV33" s="74"/>
      <c r="GUW33" s="74"/>
      <c r="GVI33" s="74"/>
      <c r="GVJ33" s="550"/>
      <c r="GVK33" s="117"/>
      <c r="GVL33" s="74"/>
      <c r="GVM33" s="74"/>
      <c r="GVY33" s="74"/>
      <c r="GVZ33" s="550"/>
      <c r="GWA33" s="117"/>
      <c r="GWB33" s="74"/>
      <c r="GWC33" s="74"/>
      <c r="GWO33" s="74"/>
      <c r="GWP33" s="550"/>
      <c r="GWQ33" s="117"/>
      <c r="GWR33" s="74"/>
      <c r="GWS33" s="74"/>
      <c r="GXE33" s="74"/>
      <c r="GXF33" s="550"/>
      <c r="GXG33" s="117"/>
      <c r="GXH33" s="74"/>
      <c r="GXI33" s="74"/>
      <c r="GXU33" s="74"/>
      <c r="GXV33" s="550"/>
      <c r="GXW33" s="117"/>
      <c r="GXX33" s="74"/>
      <c r="GXY33" s="74"/>
      <c r="GYK33" s="74"/>
      <c r="GYL33" s="550"/>
      <c r="GYM33" s="117"/>
      <c r="GYN33" s="74"/>
      <c r="GYO33" s="74"/>
      <c r="GZA33" s="74"/>
      <c r="GZB33" s="550"/>
      <c r="GZC33" s="117"/>
      <c r="GZD33" s="74"/>
      <c r="GZE33" s="74"/>
      <c r="GZQ33" s="74"/>
      <c r="GZR33" s="550"/>
      <c r="GZS33" s="117"/>
      <c r="GZT33" s="74"/>
      <c r="GZU33" s="74"/>
      <c r="HAG33" s="74"/>
      <c r="HAH33" s="550"/>
      <c r="HAI33" s="117"/>
      <c r="HAJ33" s="74"/>
      <c r="HAK33" s="74"/>
      <c r="HAW33" s="74"/>
      <c r="HAX33" s="550"/>
      <c r="HAY33" s="117"/>
      <c r="HAZ33" s="74"/>
      <c r="HBA33" s="74"/>
      <c r="HBM33" s="74"/>
      <c r="HBN33" s="550"/>
      <c r="HBO33" s="117"/>
      <c r="HBP33" s="74"/>
      <c r="HBQ33" s="74"/>
      <c r="HCC33" s="74"/>
      <c r="HCD33" s="550"/>
      <c r="HCE33" s="117"/>
      <c r="HCF33" s="74"/>
      <c r="HCG33" s="74"/>
      <c r="HCS33" s="74"/>
      <c r="HCT33" s="550"/>
      <c r="HCU33" s="117"/>
      <c r="HCV33" s="74"/>
      <c r="HCW33" s="74"/>
      <c r="HDI33" s="74"/>
      <c r="HDJ33" s="550"/>
      <c r="HDK33" s="117"/>
      <c r="HDL33" s="74"/>
      <c r="HDM33" s="74"/>
      <c r="HDY33" s="74"/>
      <c r="HDZ33" s="550"/>
      <c r="HEA33" s="117"/>
      <c r="HEB33" s="74"/>
      <c r="HEC33" s="74"/>
      <c r="HEO33" s="74"/>
      <c r="HEP33" s="550"/>
      <c r="HEQ33" s="117"/>
      <c r="HER33" s="74"/>
      <c r="HES33" s="74"/>
      <c r="HFE33" s="74"/>
      <c r="HFF33" s="550"/>
      <c r="HFG33" s="117"/>
      <c r="HFH33" s="74"/>
      <c r="HFI33" s="74"/>
      <c r="HFU33" s="74"/>
      <c r="HFV33" s="550"/>
      <c r="HFW33" s="117"/>
      <c r="HFX33" s="74"/>
      <c r="HFY33" s="74"/>
      <c r="HGK33" s="74"/>
      <c r="HGL33" s="550"/>
      <c r="HGM33" s="117"/>
      <c r="HGN33" s="74"/>
      <c r="HGO33" s="74"/>
      <c r="HHA33" s="74"/>
      <c r="HHB33" s="550"/>
      <c r="HHC33" s="117"/>
      <c r="HHD33" s="74"/>
      <c r="HHE33" s="74"/>
      <c r="HHQ33" s="74"/>
      <c r="HHR33" s="550"/>
      <c r="HHS33" s="117"/>
      <c r="HHT33" s="74"/>
      <c r="HHU33" s="74"/>
      <c r="HIG33" s="74"/>
      <c r="HIH33" s="550"/>
      <c r="HII33" s="117"/>
      <c r="HIJ33" s="74"/>
      <c r="HIK33" s="74"/>
      <c r="HIW33" s="74"/>
      <c r="HIX33" s="550"/>
      <c r="HIY33" s="117"/>
      <c r="HIZ33" s="74"/>
      <c r="HJA33" s="74"/>
      <c r="HJM33" s="74"/>
      <c r="HJN33" s="550"/>
      <c r="HJO33" s="117"/>
      <c r="HJP33" s="74"/>
      <c r="HJQ33" s="74"/>
      <c r="HKC33" s="74"/>
      <c r="HKD33" s="550"/>
      <c r="HKE33" s="117"/>
      <c r="HKF33" s="74"/>
      <c r="HKG33" s="74"/>
      <c r="HKS33" s="74"/>
      <c r="HKT33" s="550"/>
      <c r="HKU33" s="117"/>
      <c r="HKV33" s="74"/>
      <c r="HKW33" s="74"/>
      <c r="HLI33" s="74"/>
      <c r="HLJ33" s="550"/>
      <c r="HLK33" s="117"/>
      <c r="HLL33" s="74"/>
      <c r="HLM33" s="74"/>
      <c r="HLY33" s="74"/>
      <c r="HLZ33" s="550"/>
      <c r="HMA33" s="117"/>
      <c r="HMB33" s="74"/>
      <c r="HMC33" s="74"/>
      <c r="HMO33" s="74"/>
      <c r="HMP33" s="550"/>
      <c r="HMQ33" s="117"/>
      <c r="HMR33" s="74"/>
      <c r="HMS33" s="74"/>
      <c r="HNE33" s="74"/>
      <c r="HNF33" s="550"/>
      <c r="HNG33" s="117"/>
      <c r="HNH33" s="74"/>
      <c r="HNI33" s="74"/>
      <c r="HNU33" s="74"/>
      <c r="HNV33" s="550"/>
      <c r="HNW33" s="117"/>
      <c r="HNX33" s="74"/>
      <c r="HNY33" s="74"/>
      <c r="HOK33" s="74"/>
      <c r="HOL33" s="550"/>
      <c r="HOM33" s="117"/>
      <c r="HON33" s="74"/>
      <c r="HOO33" s="74"/>
      <c r="HPA33" s="74"/>
      <c r="HPB33" s="550"/>
      <c r="HPC33" s="117"/>
      <c r="HPD33" s="74"/>
      <c r="HPE33" s="74"/>
      <c r="HPQ33" s="74"/>
      <c r="HPR33" s="550"/>
      <c r="HPS33" s="117"/>
      <c r="HPT33" s="74"/>
      <c r="HPU33" s="74"/>
      <c r="HQG33" s="74"/>
      <c r="HQH33" s="550"/>
      <c r="HQI33" s="117"/>
      <c r="HQJ33" s="74"/>
      <c r="HQK33" s="74"/>
      <c r="HQW33" s="74"/>
      <c r="HQX33" s="550"/>
      <c r="HQY33" s="117"/>
      <c r="HQZ33" s="74"/>
      <c r="HRA33" s="74"/>
      <c r="HRM33" s="74"/>
      <c r="HRN33" s="550"/>
      <c r="HRO33" s="117"/>
      <c r="HRP33" s="74"/>
      <c r="HRQ33" s="74"/>
      <c r="HSC33" s="74"/>
      <c r="HSD33" s="550"/>
      <c r="HSE33" s="117"/>
      <c r="HSF33" s="74"/>
      <c r="HSG33" s="74"/>
      <c r="HSS33" s="74"/>
      <c r="HST33" s="550"/>
      <c r="HSU33" s="117"/>
      <c r="HSV33" s="74"/>
      <c r="HSW33" s="74"/>
      <c r="HTI33" s="74"/>
      <c r="HTJ33" s="550"/>
      <c r="HTK33" s="117"/>
      <c r="HTL33" s="74"/>
      <c r="HTM33" s="74"/>
      <c r="HTY33" s="74"/>
      <c r="HTZ33" s="550"/>
      <c r="HUA33" s="117"/>
      <c r="HUB33" s="74"/>
      <c r="HUC33" s="74"/>
      <c r="HUO33" s="74"/>
      <c r="HUP33" s="550"/>
      <c r="HUQ33" s="117"/>
      <c r="HUR33" s="74"/>
      <c r="HUS33" s="74"/>
      <c r="HVE33" s="74"/>
      <c r="HVF33" s="550"/>
      <c r="HVG33" s="117"/>
      <c r="HVH33" s="74"/>
      <c r="HVI33" s="74"/>
      <c r="HVU33" s="74"/>
      <c r="HVV33" s="550"/>
      <c r="HVW33" s="117"/>
      <c r="HVX33" s="74"/>
      <c r="HVY33" s="74"/>
      <c r="HWK33" s="74"/>
      <c r="HWL33" s="550"/>
      <c r="HWM33" s="117"/>
      <c r="HWN33" s="74"/>
      <c r="HWO33" s="74"/>
      <c r="HXA33" s="74"/>
      <c r="HXB33" s="550"/>
      <c r="HXC33" s="117"/>
      <c r="HXD33" s="74"/>
      <c r="HXE33" s="74"/>
      <c r="HXQ33" s="74"/>
      <c r="HXR33" s="550"/>
      <c r="HXS33" s="117"/>
      <c r="HXT33" s="74"/>
      <c r="HXU33" s="74"/>
      <c r="HYG33" s="74"/>
      <c r="HYH33" s="550"/>
      <c r="HYI33" s="117"/>
      <c r="HYJ33" s="74"/>
      <c r="HYK33" s="74"/>
      <c r="HYW33" s="74"/>
      <c r="HYX33" s="550"/>
      <c r="HYY33" s="117"/>
      <c r="HYZ33" s="74"/>
      <c r="HZA33" s="74"/>
      <c r="HZM33" s="74"/>
      <c r="HZN33" s="550"/>
      <c r="HZO33" s="117"/>
      <c r="HZP33" s="74"/>
      <c r="HZQ33" s="74"/>
      <c r="IAC33" s="74"/>
      <c r="IAD33" s="550"/>
      <c r="IAE33" s="117"/>
      <c r="IAF33" s="74"/>
      <c r="IAG33" s="74"/>
      <c r="IAS33" s="74"/>
      <c r="IAT33" s="550"/>
      <c r="IAU33" s="117"/>
      <c r="IAV33" s="74"/>
      <c r="IAW33" s="74"/>
      <c r="IBI33" s="74"/>
      <c r="IBJ33" s="550"/>
      <c r="IBK33" s="117"/>
      <c r="IBL33" s="74"/>
      <c r="IBM33" s="74"/>
      <c r="IBY33" s="74"/>
      <c r="IBZ33" s="550"/>
      <c r="ICA33" s="117"/>
      <c r="ICB33" s="74"/>
      <c r="ICC33" s="74"/>
      <c r="ICO33" s="74"/>
      <c r="ICP33" s="550"/>
      <c r="ICQ33" s="117"/>
      <c r="ICR33" s="74"/>
      <c r="ICS33" s="74"/>
      <c r="IDE33" s="74"/>
      <c r="IDF33" s="550"/>
      <c r="IDG33" s="117"/>
      <c r="IDH33" s="74"/>
      <c r="IDI33" s="74"/>
      <c r="IDU33" s="74"/>
      <c r="IDV33" s="550"/>
      <c r="IDW33" s="117"/>
      <c r="IDX33" s="74"/>
      <c r="IDY33" s="74"/>
      <c r="IEK33" s="74"/>
      <c r="IEL33" s="550"/>
      <c r="IEM33" s="117"/>
      <c r="IEN33" s="74"/>
      <c r="IEO33" s="74"/>
      <c r="IFA33" s="74"/>
      <c r="IFB33" s="550"/>
      <c r="IFC33" s="117"/>
      <c r="IFD33" s="74"/>
      <c r="IFE33" s="74"/>
      <c r="IFQ33" s="74"/>
      <c r="IFR33" s="550"/>
      <c r="IFS33" s="117"/>
      <c r="IFT33" s="74"/>
      <c r="IFU33" s="74"/>
      <c r="IGG33" s="74"/>
      <c r="IGH33" s="550"/>
      <c r="IGI33" s="117"/>
      <c r="IGJ33" s="74"/>
      <c r="IGK33" s="74"/>
      <c r="IGW33" s="74"/>
      <c r="IGX33" s="550"/>
      <c r="IGY33" s="117"/>
      <c r="IGZ33" s="74"/>
      <c r="IHA33" s="74"/>
      <c r="IHM33" s="74"/>
      <c r="IHN33" s="550"/>
      <c r="IHO33" s="117"/>
      <c r="IHP33" s="74"/>
      <c r="IHQ33" s="74"/>
      <c r="IIC33" s="74"/>
      <c r="IID33" s="550"/>
      <c r="IIE33" s="117"/>
      <c r="IIF33" s="74"/>
      <c r="IIG33" s="74"/>
      <c r="IIS33" s="74"/>
      <c r="IIT33" s="550"/>
      <c r="IIU33" s="117"/>
      <c r="IIV33" s="74"/>
      <c r="IIW33" s="74"/>
      <c r="IJI33" s="74"/>
      <c r="IJJ33" s="550"/>
      <c r="IJK33" s="117"/>
      <c r="IJL33" s="74"/>
      <c r="IJM33" s="74"/>
      <c r="IJY33" s="74"/>
      <c r="IJZ33" s="550"/>
      <c r="IKA33" s="117"/>
      <c r="IKB33" s="74"/>
      <c r="IKC33" s="74"/>
      <c r="IKO33" s="74"/>
      <c r="IKP33" s="550"/>
      <c r="IKQ33" s="117"/>
      <c r="IKR33" s="74"/>
      <c r="IKS33" s="74"/>
      <c r="ILE33" s="74"/>
      <c r="ILF33" s="550"/>
      <c r="ILG33" s="117"/>
      <c r="ILH33" s="74"/>
      <c r="ILI33" s="74"/>
      <c r="ILU33" s="74"/>
      <c r="ILV33" s="550"/>
      <c r="ILW33" s="117"/>
      <c r="ILX33" s="74"/>
      <c r="ILY33" s="74"/>
      <c r="IMK33" s="74"/>
      <c r="IML33" s="550"/>
      <c r="IMM33" s="117"/>
      <c r="IMN33" s="74"/>
      <c r="IMO33" s="74"/>
      <c r="INA33" s="74"/>
      <c r="INB33" s="550"/>
      <c r="INC33" s="117"/>
      <c r="IND33" s="74"/>
      <c r="INE33" s="74"/>
      <c r="INQ33" s="74"/>
      <c r="INR33" s="550"/>
      <c r="INS33" s="117"/>
      <c r="INT33" s="74"/>
      <c r="INU33" s="74"/>
      <c r="IOG33" s="74"/>
      <c r="IOH33" s="550"/>
      <c r="IOI33" s="117"/>
      <c r="IOJ33" s="74"/>
      <c r="IOK33" s="74"/>
      <c r="IOW33" s="74"/>
      <c r="IOX33" s="550"/>
      <c r="IOY33" s="117"/>
      <c r="IOZ33" s="74"/>
      <c r="IPA33" s="74"/>
      <c r="IPM33" s="74"/>
      <c r="IPN33" s="550"/>
      <c r="IPO33" s="117"/>
      <c r="IPP33" s="74"/>
      <c r="IPQ33" s="74"/>
      <c r="IQC33" s="74"/>
      <c r="IQD33" s="550"/>
      <c r="IQE33" s="117"/>
      <c r="IQF33" s="74"/>
      <c r="IQG33" s="74"/>
      <c r="IQS33" s="74"/>
      <c r="IQT33" s="550"/>
      <c r="IQU33" s="117"/>
      <c r="IQV33" s="74"/>
      <c r="IQW33" s="74"/>
      <c r="IRI33" s="74"/>
      <c r="IRJ33" s="550"/>
      <c r="IRK33" s="117"/>
      <c r="IRL33" s="74"/>
      <c r="IRM33" s="74"/>
      <c r="IRY33" s="74"/>
      <c r="IRZ33" s="550"/>
      <c r="ISA33" s="117"/>
      <c r="ISB33" s="74"/>
      <c r="ISC33" s="74"/>
      <c r="ISO33" s="74"/>
      <c r="ISP33" s="550"/>
      <c r="ISQ33" s="117"/>
      <c r="ISR33" s="74"/>
      <c r="ISS33" s="74"/>
      <c r="ITE33" s="74"/>
      <c r="ITF33" s="550"/>
      <c r="ITG33" s="117"/>
      <c r="ITH33" s="74"/>
      <c r="ITI33" s="74"/>
      <c r="ITU33" s="74"/>
      <c r="ITV33" s="550"/>
      <c r="ITW33" s="117"/>
      <c r="ITX33" s="74"/>
      <c r="ITY33" s="74"/>
      <c r="IUK33" s="74"/>
      <c r="IUL33" s="550"/>
      <c r="IUM33" s="117"/>
      <c r="IUN33" s="74"/>
      <c r="IUO33" s="74"/>
      <c r="IVA33" s="74"/>
      <c r="IVB33" s="550"/>
      <c r="IVC33" s="117"/>
      <c r="IVD33" s="74"/>
      <c r="IVE33" s="74"/>
      <c r="IVQ33" s="74"/>
      <c r="IVR33" s="550"/>
      <c r="IVS33" s="117"/>
      <c r="IVT33" s="74"/>
      <c r="IVU33" s="74"/>
      <c r="IWG33" s="74"/>
      <c r="IWH33" s="550"/>
      <c r="IWI33" s="117"/>
      <c r="IWJ33" s="74"/>
      <c r="IWK33" s="74"/>
      <c r="IWW33" s="74"/>
      <c r="IWX33" s="550"/>
      <c r="IWY33" s="117"/>
      <c r="IWZ33" s="74"/>
      <c r="IXA33" s="74"/>
      <c r="IXM33" s="74"/>
      <c r="IXN33" s="550"/>
      <c r="IXO33" s="117"/>
      <c r="IXP33" s="74"/>
      <c r="IXQ33" s="74"/>
      <c r="IYC33" s="74"/>
      <c r="IYD33" s="550"/>
      <c r="IYE33" s="117"/>
      <c r="IYF33" s="74"/>
      <c r="IYG33" s="74"/>
      <c r="IYS33" s="74"/>
      <c r="IYT33" s="550"/>
      <c r="IYU33" s="117"/>
      <c r="IYV33" s="74"/>
      <c r="IYW33" s="74"/>
      <c r="IZI33" s="74"/>
      <c r="IZJ33" s="550"/>
      <c r="IZK33" s="117"/>
      <c r="IZL33" s="74"/>
      <c r="IZM33" s="74"/>
      <c r="IZY33" s="74"/>
      <c r="IZZ33" s="550"/>
      <c r="JAA33" s="117"/>
      <c r="JAB33" s="74"/>
      <c r="JAC33" s="74"/>
      <c r="JAO33" s="74"/>
      <c r="JAP33" s="550"/>
      <c r="JAQ33" s="117"/>
      <c r="JAR33" s="74"/>
      <c r="JAS33" s="74"/>
      <c r="JBE33" s="74"/>
      <c r="JBF33" s="550"/>
      <c r="JBG33" s="117"/>
      <c r="JBH33" s="74"/>
      <c r="JBI33" s="74"/>
      <c r="JBU33" s="74"/>
      <c r="JBV33" s="550"/>
      <c r="JBW33" s="117"/>
      <c r="JBX33" s="74"/>
      <c r="JBY33" s="74"/>
      <c r="JCK33" s="74"/>
      <c r="JCL33" s="550"/>
      <c r="JCM33" s="117"/>
      <c r="JCN33" s="74"/>
      <c r="JCO33" s="74"/>
      <c r="JDA33" s="74"/>
      <c r="JDB33" s="550"/>
      <c r="JDC33" s="117"/>
      <c r="JDD33" s="74"/>
      <c r="JDE33" s="74"/>
      <c r="JDQ33" s="74"/>
      <c r="JDR33" s="550"/>
      <c r="JDS33" s="117"/>
      <c r="JDT33" s="74"/>
      <c r="JDU33" s="74"/>
      <c r="JEG33" s="74"/>
      <c r="JEH33" s="550"/>
      <c r="JEI33" s="117"/>
      <c r="JEJ33" s="74"/>
      <c r="JEK33" s="74"/>
      <c r="JEW33" s="74"/>
      <c r="JEX33" s="550"/>
      <c r="JEY33" s="117"/>
      <c r="JEZ33" s="74"/>
      <c r="JFA33" s="74"/>
      <c r="JFM33" s="74"/>
      <c r="JFN33" s="550"/>
      <c r="JFO33" s="117"/>
      <c r="JFP33" s="74"/>
      <c r="JFQ33" s="74"/>
      <c r="JGC33" s="74"/>
      <c r="JGD33" s="550"/>
      <c r="JGE33" s="117"/>
      <c r="JGF33" s="74"/>
      <c r="JGG33" s="74"/>
      <c r="JGS33" s="74"/>
      <c r="JGT33" s="550"/>
      <c r="JGU33" s="117"/>
      <c r="JGV33" s="74"/>
      <c r="JGW33" s="74"/>
      <c r="JHI33" s="74"/>
      <c r="JHJ33" s="550"/>
      <c r="JHK33" s="117"/>
      <c r="JHL33" s="74"/>
      <c r="JHM33" s="74"/>
      <c r="JHY33" s="74"/>
      <c r="JHZ33" s="550"/>
      <c r="JIA33" s="117"/>
      <c r="JIB33" s="74"/>
      <c r="JIC33" s="74"/>
      <c r="JIO33" s="74"/>
      <c r="JIP33" s="550"/>
      <c r="JIQ33" s="117"/>
      <c r="JIR33" s="74"/>
      <c r="JIS33" s="74"/>
      <c r="JJE33" s="74"/>
      <c r="JJF33" s="550"/>
      <c r="JJG33" s="117"/>
      <c r="JJH33" s="74"/>
      <c r="JJI33" s="74"/>
      <c r="JJU33" s="74"/>
      <c r="JJV33" s="550"/>
      <c r="JJW33" s="117"/>
      <c r="JJX33" s="74"/>
      <c r="JJY33" s="74"/>
      <c r="JKK33" s="74"/>
      <c r="JKL33" s="550"/>
      <c r="JKM33" s="117"/>
      <c r="JKN33" s="74"/>
      <c r="JKO33" s="74"/>
      <c r="JLA33" s="74"/>
      <c r="JLB33" s="550"/>
      <c r="JLC33" s="117"/>
      <c r="JLD33" s="74"/>
      <c r="JLE33" s="74"/>
      <c r="JLQ33" s="74"/>
      <c r="JLR33" s="550"/>
      <c r="JLS33" s="117"/>
      <c r="JLT33" s="74"/>
      <c r="JLU33" s="74"/>
      <c r="JMG33" s="74"/>
      <c r="JMH33" s="550"/>
      <c r="JMI33" s="117"/>
      <c r="JMJ33" s="74"/>
      <c r="JMK33" s="74"/>
      <c r="JMW33" s="74"/>
      <c r="JMX33" s="550"/>
      <c r="JMY33" s="117"/>
      <c r="JMZ33" s="74"/>
      <c r="JNA33" s="74"/>
      <c r="JNM33" s="74"/>
      <c r="JNN33" s="550"/>
      <c r="JNO33" s="117"/>
      <c r="JNP33" s="74"/>
      <c r="JNQ33" s="74"/>
      <c r="JOC33" s="74"/>
      <c r="JOD33" s="550"/>
      <c r="JOE33" s="117"/>
      <c r="JOF33" s="74"/>
      <c r="JOG33" s="74"/>
      <c r="JOS33" s="74"/>
      <c r="JOT33" s="550"/>
      <c r="JOU33" s="117"/>
      <c r="JOV33" s="74"/>
      <c r="JOW33" s="74"/>
      <c r="JPI33" s="74"/>
      <c r="JPJ33" s="550"/>
      <c r="JPK33" s="117"/>
      <c r="JPL33" s="74"/>
      <c r="JPM33" s="74"/>
      <c r="JPY33" s="74"/>
      <c r="JPZ33" s="550"/>
      <c r="JQA33" s="117"/>
      <c r="JQB33" s="74"/>
      <c r="JQC33" s="74"/>
      <c r="JQO33" s="74"/>
      <c r="JQP33" s="550"/>
      <c r="JQQ33" s="117"/>
      <c r="JQR33" s="74"/>
      <c r="JQS33" s="74"/>
      <c r="JRE33" s="74"/>
      <c r="JRF33" s="550"/>
      <c r="JRG33" s="117"/>
      <c r="JRH33" s="74"/>
      <c r="JRI33" s="74"/>
      <c r="JRU33" s="74"/>
      <c r="JRV33" s="550"/>
      <c r="JRW33" s="117"/>
      <c r="JRX33" s="74"/>
      <c r="JRY33" s="74"/>
      <c r="JSK33" s="74"/>
      <c r="JSL33" s="550"/>
      <c r="JSM33" s="117"/>
      <c r="JSN33" s="74"/>
      <c r="JSO33" s="74"/>
      <c r="JTA33" s="74"/>
      <c r="JTB33" s="550"/>
      <c r="JTC33" s="117"/>
      <c r="JTD33" s="74"/>
      <c r="JTE33" s="74"/>
      <c r="JTQ33" s="74"/>
      <c r="JTR33" s="550"/>
      <c r="JTS33" s="117"/>
      <c r="JTT33" s="74"/>
      <c r="JTU33" s="74"/>
      <c r="JUG33" s="74"/>
      <c r="JUH33" s="550"/>
      <c r="JUI33" s="117"/>
      <c r="JUJ33" s="74"/>
      <c r="JUK33" s="74"/>
      <c r="JUW33" s="74"/>
      <c r="JUX33" s="550"/>
      <c r="JUY33" s="117"/>
      <c r="JUZ33" s="74"/>
      <c r="JVA33" s="74"/>
      <c r="JVM33" s="74"/>
      <c r="JVN33" s="550"/>
      <c r="JVO33" s="117"/>
      <c r="JVP33" s="74"/>
      <c r="JVQ33" s="74"/>
      <c r="JWC33" s="74"/>
      <c r="JWD33" s="550"/>
      <c r="JWE33" s="117"/>
      <c r="JWF33" s="74"/>
      <c r="JWG33" s="74"/>
      <c r="JWS33" s="74"/>
      <c r="JWT33" s="550"/>
      <c r="JWU33" s="117"/>
      <c r="JWV33" s="74"/>
      <c r="JWW33" s="74"/>
      <c r="JXI33" s="74"/>
      <c r="JXJ33" s="550"/>
      <c r="JXK33" s="117"/>
      <c r="JXL33" s="74"/>
      <c r="JXM33" s="74"/>
      <c r="JXY33" s="74"/>
      <c r="JXZ33" s="550"/>
      <c r="JYA33" s="117"/>
      <c r="JYB33" s="74"/>
      <c r="JYC33" s="74"/>
      <c r="JYO33" s="74"/>
      <c r="JYP33" s="550"/>
      <c r="JYQ33" s="117"/>
      <c r="JYR33" s="74"/>
      <c r="JYS33" s="74"/>
      <c r="JZE33" s="74"/>
      <c r="JZF33" s="550"/>
      <c r="JZG33" s="117"/>
      <c r="JZH33" s="74"/>
      <c r="JZI33" s="74"/>
      <c r="JZU33" s="74"/>
      <c r="JZV33" s="550"/>
      <c r="JZW33" s="117"/>
      <c r="JZX33" s="74"/>
      <c r="JZY33" s="74"/>
      <c r="KAK33" s="74"/>
      <c r="KAL33" s="550"/>
      <c r="KAM33" s="117"/>
      <c r="KAN33" s="74"/>
      <c r="KAO33" s="74"/>
      <c r="KBA33" s="74"/>
      <c r="KBB33" s="550"/>
      <c r="KBC33" s="117"/>
      <c r="KBD33" s="74"/>
      <c r="KBE33" s="74"/>
      <c r="KBQ33" s="74"/>
      <c r="KBR33" s="550"/>
      <c r="KBS33" s="117"/>
      <c r="KBT33" s="74"/>
      <c r="KBU33" s="74"/>
      <c r="KCG33" s="74"/>
      <c r="KCH33" s="550"/>
      <c r="KCI33" s="117"/>
      <c r="KCJ33" s="74"/>
      <c r="KCK33" s="74"/>
      <c r="KCW33" s="74"/>
      <c r="KCX33" s="550"/>
      <c r="KCY33" s="117"/>
      <c r="KCZ33" s="74"/>
      <c r="KDA33" s="74"/>
      <c r="KDM33" s="74"/>
      <c r="KDN33" s="550"/>
      <c r="KDO33" s="117"/>
      <c r="KDP33" s="74"/>
      <c r="KDQ33" s="74"/>
      <c r="KEC33" s="74"/>
      <c r="KED33" s="550"/>
      <c r="KEE33" s="117"/>
      <c r="KEF33" s="74"/>
      <c r="KEG33" s="74"/>
      <c r="KES33" s="74"/>
      <c r="KET33" s="550"/>
      <c r="KEU33" s="117"/>
      <c r="KEV33" s="74"/>
      <c r="KEW33" s="74"/>
      <c r="KFI33" s="74"/>
      <c r="KFJ33" s="550"/>
      <c r="KFK33" s="117"/>
      <c r="KFL33" s="74"/>
      <c r="KFM33" s="74"/>
      <c r="KFY33" s="74"/>
      <c r="KFZ33" s="550"/>
      <c r="KGA33" s="117"/>
      <c r="KGB33" s="74"/>
      <c r="KGC33" s="74"/>
      <c r="KGO33" s="74"/>
      <c r="KGP33" s="550"/>
      <c r="KGQ33" s="117"/>
      <c r="KGR33" s="74"/>
      <c r="KGS33" s="74"/>
      <c r="KHE33" s="74"/>
      <c r="KHF33" s="550"/>
      <c r="KHG33" s="117"/>
      <c r="KHH33" s="74"/>
      <c r="KHI33" s="74"/>
      <c r="KHU33" s="74"/>
      <c r="KHV33" s="550"/>
      <c r="KHW33" s="117"/>
      <c r="KHX33" s="74"/>
      <c r="KHY33" s="74"/>
      <c r="KIK33" s="74"/>
      <c r="KIL33" s="550"/>
      <c r="KIM33" s="117"/>
      <c r="KIN33" s="74"/>
      <c r="KIO33" s="74"/>
      <c r="KJA33" s="74"/>
      <c r="KJB33" s="550"/>
      <c r="KJC33" s="117"/>
      <c r="KJD33" s="74"/>
      <c r="KJE33" s="74"/>
      <c r="KJQ33" s="74"/>
      <c r="KJR33" s="550"/>
      <c r="KJS33" s="117"/>
      <c r="KJT33" s="74"/>
      <c r="KJU33" s="74"/>
      <c r="KKG33" s="74"/>
      <c r="KKH33" s="550"/>
      <c r="KKI33" s="117"/>
      <c r="KKJ33" s="74"/>
      <c r="KKK33" s="74"/>
      <c r="KKW33" s="74"/>
      <c r="KKX33" s="550"/>
      <c r="KKY33" s="117"/>
      <c r="KKZ33" s="74"/>
      <c r="KLA33" s="74"/>
      <c r="KLM33" s="74"/>
      <c r="KLN33" s="550"/>
      <c r="KLO33" s="117"/>
      <c r="KLP33" s="74"/>
      <c r="KLQ33" s="74"/>
      <c r="KMC33" s="74"/>
      <c r="KMD33" s="550"/>
      <c r="KME33" s="117"/>
      <c r="KMF33" s="74"/>
      <c r="KMG33" s="74"/>
      <c r="KMS33" s="74"/>
      <c r="KMT33" s="550"/>
      <c r="KMU33" s="117"/>
      <c r="KMV33" s="74"/>
      <c r="KMW33" s="74"/>
      <c r="KNI33" s="74"/>
      <c r="KNJ33" s="550"/>
      <c r="KNK33" s="117"/>
      <c r="KNL33" s="74"/>
      <c r="KNM33" s="74"/>
      <c r="KNY33" s="74"/>
      <c r="KNZ33" s="550"/>
      <c r="KOA33" s="117"/>
      <c r="KOB33" s="74"/>
      <c r="KOC33" s="74"/>
      <c r="KOO33" s="74"/>
      <c r="KOP33" s="550"/>
      <c r="KOQ33" s="117"/>
      <c r="KOR33" s="74"/>
      <c r="KOS33" s="74"/>
      <c r="KPE33" s="74"/>
      <c r="KPF33" s="550"/>
      <c r="KPG33" s="117"/>
      <c r="KPH33" s="74"/>
      <c r="KPI33" s="74"/>
      <c r="KPU33" s="74"/>
      <c r="KPV33" s="550"/>
      <c r="KPW33" s="117"/>
      <c r="KPX33" s="74"/>
      <c r="KPY33" s="74"/>
      <c r="KQK33" s="74"/>
      <c r="KQL33" s="550"/>
      <c r="KQM33" s="117"/>
      <c r="KQN33" s="74"/>
      <c r="KQO33" s="74"/>
      <c r="KRA33" s="74"/>
      <c r="KRB33" s="550"/>
      <c r="KRC33" s="117"/>
      <c r="KRD33" s="74"/>
      <c r="KRE33" s="74"/>
      <c r="KRQ33" s="74"/>
      <c r="KRR33" s="550"/>
      <c r="KRS33" s="117"/>
      <c r="KRT33" s="74"/>
      <c r="KRU33" s="74"/>
      <c r="KSG33" s="74"/>
      <c r="KSH33" s="550"/>
      <c r="KSI33" s="117"/>
      <c r="KSJ33" s="74"/>
      <c r="KSK33" s="74"/>
      <c r="KSW33" s="74"/>
      <c r="KSX33" s="550"/>
      <c r="KSY33" s="117"/>
      <c r="KSZ33" s="74"/>
      <c r="KTA33" s="74"/>
      <c r="KTM33" s="74"/>
      <c r="KTN33" s="550"/>
      <c r="KTO33" s="117"/>
      <c r="KTP33" s="74"/>
      <c r="KTQ33" s="74"/>
      <c r="KUC33" s="74"/>
      <c r="KUD33" s="550"/>
      <c r="KUE33" s="117"/>
      <c r="KUF33" s="74"/>
      <c r="KUG33" s="74"/>
      <c r="KUS33" s="74"/>
      <c r="KUT33" s="550"/>
      <c r="KUU33" s="117"/>
      <c r="KUV33" s="74"/>
      <c r="KUW33" s="74"/>
      <c r="KVI33" s="74"/>
      <c r="KVJ33" s="550"/>
      <c r="KVK33" s="117"/>
      <c r="KVL33" s="74"/>
      <c r="KVM33" s="74"/>
      <c r="KVY33" s="74"/>
      <c r="KVZ33" s="550"/>
      <c r="KWA33" s="117"/>
      <c r="KWB33" s="74"/>
      <c r="KWC33" s="74"/>
      <c r="KWO33" s="74"/>
      <c r="KWP33" s="550"/>
      <c r="KWQ33" s="117"/>
      <c r="KWR33" s="74"/>
      <c r="KWS33" s="74"/>
      <c r="KXE33" s="74"/>
      <c r="KXF33" s="550"/>
      <c r="KXG33" s="117"/>
      <c r="KXH33" s="74"/>
      <c r="KXI33" s="74"/>
      <c r="KXU33" s="74"/>
      <c r="KXV33" s="550"/>
      <c r="KXW33" s="117"/>
      <c r="KXX33" s="74"/>
      <c r="KXY33" s="74"/>
      <c r="KYK33" s="74"/>
      <c r="KYL33" s="550"/>
      <c r="KYM33" s="117"/>
      <c r="KYN33" s="74"/>
      <c r="KYO33" s="74"/>
      <c r="KZA33" s="74"/>
      <c r="KZB33" s="550"/>
      <c r="KZC33" s="117"/>
      <c r="KZD33" s="74"/>
      <c r="KZE33" s="74"/>
      <c r="KZQ33" s="74"/>
      <c r="KZR33" s="550"/>
      <c r="KZS33" s="117"/>
      <c r="KZT33" s="74"/>
      <c r="KZU33" s="74"/>
      <c r="LAG33" s="74"/>
      <c r="LAH33" s="550"/>
      <c r="LAI33" s="117"/>
      <c r="LAJ33" s="74"/>
      <c r="LAK33" s="74"/>
      <c r="LAW33" s="74"/>
      <c r="LAX33" s="550"/>
      <c r="LAY33" s="117"/>
      <c r="LAZ33" s="74"/>
      <c r="LBA33" s="74"/>
      <c r="LBM33" s="74"/>
      <c r="LBN33" s="550"/>
      <c r="LBO33" s="117"/>
      <c r="LBP33" s="74"/>
      <c r="LBQ33" s="74"/>
      <c r="LCC33" s="74"/>
      <c r="LCD33" s="550"/>
      <c r="LCE33" s="117"/>
      <c r="LCF33" s="74"/>
      <c r="LCG33" s="74"/>
      <c r="LCS33" s="74"/>
      <c r="LCT33" s="550"/>
      <c r="LCU33" s="117"/>
      <c r="LCV33" s="74"/>
      <c r="LCW33" s="74"/>
      <c r="LDI33" s="74"/>
      <c r="LDJ33" s="550"/>
      <c r="LDK33" s="117"/>
      <c r="LDL33" s="74"/>
      <c r="LDM33" s="74"/>
      <c r="LDY33" s="74"/>
      <c r="LDZ33" s="550"/>
      <c r="LEA33" s="117"/>
      <c r="LEB33" s="74"/>
      <c r="LEC33" s="74"/>
      <c r="LEO33" s="74"/>
      <c r="LEP33" s="550"/>
      <c r="LEQ33" s="117"/>
      <c r="LER33" s="74"/>
      <c r="LES33" s="74"/>
      <c r="LFE33" s="74"/>
      <c r="LFF33" s="550"/>
      <c r="LFG33" s="117"/>
      <c r="LFH33" s="74"/>
      <c r="LFI33" s="74"/>
      <c r="LFU33" s="74"/>
      <c r="LFV33" s="550"/>
      <c r="LFW33" s="117"/>
      <c r="LFX33" s="74"/>
      <c r="LFY33" s="74"/>
      <c r="LGK33" s="74"/>
      <c r="LGL33" s="550"/>
      <c r="LGM33" s="117"/>
      <c r="LGN33" s="74"/>
      <c r="LGO33" s="74"/>
      <c r="LHA33" s="74"/>
      <c r="LHB33" s="550"/>
      <c r="LHC33" s="117"/>
      <c r="LHD33" s="74"/>
      <c r="LHE33" s="74"/>
      <c r="LHQ33" s="74"/>
      <c r="LHR33" s="550"/>
      <c r="LHS33" s="117"/>
      <c r="LHT33" s="74"/>
      <c r="LHU33" s="74"/>
      <c r="LIG33" s="74"/>
      <c r="LIH33" s="550"/>
      <c r="LII33" s="117"/>
      <c r="LIJ33" s="74"/>
      <c r="LIK33" s="74"/>
      <c r="LIW33" s="74"/>
      <c r="LIX33" s="550"/>
      <c r="LIY33" s="117"/>
      <c r="LIZ33" s="74"/>
      <c r="LJA33" s="74"/>
      <c r="LJM33" s="74"/>
      <c r="LJN33" s="550"/>
      <c r="LJO33" s="117"/>
      <c r="LJP33" s="74"/>
      <c r="LJQ33" s="74"/>
      <c r="LKC33" s="74"/>
      <c r="LKD33" s="550"/>
      <c r="LKE33" s="117"/>
      <c r="LKF33" s="74"/>
      <c r="LKG33" s="74"/>
      <c r="LKS33" s="74"/>
      <c r="LKT33" s="550"/>
      <c r="LKU33" s="117"/>
      <c r="LKV33" s="74"/>
      <c r="LKW33" s="74"/>
      <c r="LLI33" s="74"/>
      <c r="LLJ33" s="550"/>
      <c r="LLK33" s="117"/>
      <c r="LLL33" s="74"/>
      <c r="LLM33" s="74"/>
      <c r="LLY33" s="74"/>
      <c r="LLZ33" s="550"/>
      <c r="LMA33" s="117"/>
      <c r="LMB33" s="74"/>
      <c r="LMC33" s="74"/>
      <c r="LMO33" s="74"/>
      <c r="LMP33" s="550"/>
      <c r="LMQ33" s="117"/>
      <c r="LMR33" s="74"/>
      <c r="LMS33" s="74"/>
      <c r="LNE33" s="74"/>
      <c r="LNF33" s="550"/>
      <c r="LNG33" s="117"/>
      <c r="LNH33" s="74"/>
      <c r="LNI33" s="74"/>
      <c r="LNU33" s="74"/>
      <c r="LNV33" s="550"/>
      <c r="LNW33" s="117"/>
      <c r="LNX33" s="74"/>
      <c r="LNY33" s="74"/>
      <c r="LOK33" s="74"/>
      <c r="LOL33" s="550"/>
      <c r="LOM33" s="117"/>
      <c r="LON33" s="74"/>
      <c r="LOO33" s="74"/>
      <c r="LPA33" s="74"/>
      <c r="LPB33" s="550"/>
      <c r="LPC33" s="117"/>
      <c r="LPD33" s="74"/>
      <c r="LPE33" s="74"/>
      <c r="LPQ33" s="74"/>
      <c r="LPR33" s="550"/>
      <c r="LPS33" s="117"/>
      <c r="LPT33" s="74"/>
      <c r="LPU33" s="74"/>
      <c r="LQG33" s="74"/>
      <c r="LQH33" s="550"/>
      <c r="LQI33" s="117"/>
      <c r="LQJ33" s="74"/>
      <c r="LQK33" s="74"/>
      <c r="LQW33" s="74"/>
      <c r="LQX33" s="550"/>
      <c r="LQY33" s="117"/>
      <c r="LQZ33" s="74"/>
      <c r="LRA33" s="74"/>
      <c r="LRM33" s="74"/>
      <c r="LRN33" s="550"/>
      <c r="LRO33" s="117"/>
      <c r="LRP33" s="74"/>
      <c r="LRQ33" s="74"/>
      <c r="LSC33" s="74"/>
      <c r="LSD33" s="550"/>
      <c r="LSE33" s="117"/>
      <c r="LSF33" s="74"/>
      <c r="LSG33" s="74"/>
      <c r="LSS33" s="74"/>
      <c r="LST33" s="550"/>
      <c r="LSU33" s="117"/>
      <c r="LSV33" s="74"/>
      <c r="LSW33" s="74"/>
      <c r="LTI33" s="74"/>
      <c r="LTJ33" s="550"/>
      <c r="LTK33" s="117"/>
      <c r="LTL33" s="74"/>
      <c r="LTM33" s="74"/>
      <c r="LTY33" s="74"/>
      <c r="LTZ33" s="550"/>
      <c r="LUA33" s="117"/>
      <c r="LUB33" s="74"/>
      <c r="LUC33" s="74"/>
      <c r="LUO33" s="74"/>
      <c r="LUP33" s="550"/>
      <c r="LUQ33" s="117"/>
      <c r="LUR33" s="74"/>
      <c r="LUS33" s="74"/>
      <c r="LVE33" s="74"/>
      <c r="LVF33" s="550"/>
      <c r="LVG33" s="117"/>
      <c r="LVH33" s="74"/>
      <c r="LVI33" s="74"/>
      <c r="LVU33" s="74"/>
      <c r="LVV33" s="550"/>
      <c r="LVW33" s="117"/>
      <c r="LVX33" s="74"/>
      <c r="LVY33" s="74"/>
      <c r="LWK33" s="74"/>
      <c r="LWL33" s="550"/>
      <c r="LWM33" s="117"/>
      <c r="LWN33" s="74"/>
      <c r="LWO33" s="74"/>
      <c r="LXA33" s="74"/>
      <c r="LXB33" s="550"/>
      <c r="LXC33" s="117"/>
      <c r="LXD33" s="74"/>
      <c r="LXE33" s="74"/>
      <c r="LXQ33" s="74"/>
      <c r="LXR33" s="550"/>
      <c r="LXS33" s="117"/>
      <c r="LXT33" s="74"/>
      <c r="LXU33" s="74"/>
      <c r="LYG33" s="74"/>
      <c r="LYH33" s="550"/>
      <c r="LYI33" s="117"/>
      <c r="LYJ33" s="74"/>
      <c r="LYK33" s="74"/>
      <c r="LYW33" s="74"/>
      <c r="LYX33" s="550"/>
      <c r="LYY33" s="117"/>
      <c r="LYZ33" s="74"/>
      <c r="LZA33" s="74"/>
      <c r="LZM33" s="74"/>
      <c r="LZN33" s="550"/>
      <c r="LZO33" s="117"/>
      <c r="LZP33" s="74"/>
      <c r="LZQ33" s="74"/>
      <c r="MAC33" s="74"/>
      <c r="MAD33" s="550"/>
      <c r="MAE33" s="117"/>
      <c r="MAF33" s="74"/>
      <c r="MAG33" s="74"/>
      <c r="MAS33" s="74"/>
      <c r="MAT33" s="550"/>
      <c r="MAU33" s="117"/>
      <c r="MAV33" s="74"/>
      <c r="MAW33" s="74"/>
      <c r="MBI33" s="74"/>
      <c r="MBJ33" s="550"/>
      <c r="MBK33" s="117"/>
      <c r="MBL33" s="74"/>
      <c r="MBM33" s="74"/>
      <c r="MBY33" s="74"/>
      <c r="MBZ33" s="550"/>
      <c r="MCA33" s="117"/>
      <c r="MCB33" s="74"/>
      <c r="MCC33" s="74"/>
      <c r="MCO33" s="74"/>
      <c r="MCP33" s="550"/>
      <c r="MCQ33" s="117"/>
      <c r="MCR33" s="74"/>
      <c r="MCS33" s="74"/>
      <c r="MDE33" s="74"/>
      <c r="MDF33" s="550"/>
      <c r="MDG33" s="117"/>
      <c r="MDH33" s="74"/>
      <c r="MDI33" s="74"/>
      <c r="MDU33" s="74"/>
      <c r="MDV33" s="550"/>
      <c r="MDW33" s="117"/>
      <c r="MDX33" s="74"/>
      <c r="MDY33" s="74"/>
      <c r="MEK33" s="74"/>
      <c r="MEL33" s="550"/>
      <c r="MEM33" s="117"/>
      <c r="MEN33" s="74"/>
      <c r="MEO33" s="74"/>
      <c r="MFA33" s="74"/>
      <c r="MFB33" s="550"/>
      <c r="MFC33" s="117"/>
      <c r="MFD33" s="74"/>
      <c r="MFE33" s="74"/>
      <c r="MFQ33" s="74"/>
      <c r="MFR33" s="550"/>
      <c r="MFS33" s="117"/>
      <c r="MFT33" s="74"/>
      <c r="MFU33" s="74"/>
      <c r="MGG33" s="74"/>
      <c r="MGH33" s="550"/>
      <c r="MGI33" s="117"/>
      <c r="MGJ33" s="74"/>
      <c r="MGK33" s="74"/>
      <c r="MGW33" s="74"/>
      <c r="MGX33" s="550"/>
      <c r="MGY33" s="117"/>
      <c r="MGZ33" s="74"/>
      <c r="MHA33" s="74"/>
      <c r="MHM33" s="74"/>
      <c r="MHN33" s="550"/>
      <c r="MHO33" s="117"/>
      <c r="MHP33" s="74"/>
      <c r="MHQ33" s="74"/>
      <c r="MIC33" s="74"/>
      <c r="MID33" s="550"/>
      <c r="MIE33" s="117"/>
      <c r="MIF33" s="74"/>
      <c r="MIG33" s="74"/>
      <c r="MIS33" s="74"/>
      <c r="MIT33" s="550"/>
      <c r="MIU33" s="117"/>
      <c r="MIV33" s="74"/>
      <c r="MIW33" s="74"/>
      <c r="MJI33" s="74"/>
      <c r="MJJ33" s="550"/>
      <c r="MJK33" s="117"/>
      <c r="MJL33" s="74"/>
      <c r="MJM33" s="74"/>
      <c r="MJY33" s="74"/>
      <c r="MJZ33" s="550"/>
      <c r="MKA33" s="117"/>
      <c r="MKB33" s="74"/>
      <c r="MKC33" s="74"/>
      <c r="MKO33" s="74"/>
      <c r="MKP33" s="550"/>
      <c r="MKQ33" s="117"/>
      <c r="MKR33" s="74"/>
      <c r="MKS33" s="74"/>
      <c r="MLE33" s="74"/>
      <c r="MLF33" s="550"/>
      <c r="MLG33" s="117"/>
      <c r="MLH33" s="74"/>
      <c r="MLI33" s="74"/>
      <c r="MLU33" s="74"/>
      <c r="MLV33" s="550"/>
      <c r="MLW33" s="117"/>
      <c r="MLX33" s="74"/>
      <c r="MLY33" s="74"/>
      <c r="MMK33" s="74"/>
      <c r="MML33" s="550"/>
      <c r="MMM33" s="117"/>
      <c r="MMN33" s="74"/>
      <c r="MMO33" s="74"/>
      <c r="MNA33" s="74"/>
      <c r="MNB33" s="550"/>
      <c r="MNC33" s="117"/>
      <c r="MND33" s="74"/>
      <c r="MNE33" s="74"/>
      <c r="MNQ33" s="74"/>
      <c r="MNR33" s="550"/>
      <c r="MNS33" s="117"/>
      <c r="MNT33" s="74"/>
      <c r="MNU33" s="74"/>
      <c r="MOG33" s="74"/>
      <c r="MOH33" s="550"/>
      <c r="MOI33" s="117"/>
      <c r="MOJ33" s="74"/>
      <c r="MOK33" s="74"/>
      <c r="MOW33" s="74"/>
      <c r="MOX33" s="550"/>
      <c r="MOY33" s="117"/>
      <c r="MOZ33" s="74"/>
      <c r="MPA33" s="74"/>
      <c r="MPM33" s="74"/>
      <c r="MPN33" s="550"/>
      <c r="MPO33" s="117"/>
      <c r="MPP33" s="74"/>
      <c r="MPQ33" s="74"/>
      <c r="MQC33" s="74"/>
      <c r="MQD33" s="550"/>
      <c r="MQE33" s="117"/>
      <c r="MQF33" s="74"/>
      <c r="MQG33" s="74"/>
      <c r="MQS33" s="74"/>
      <c r="MQT33" s="550"/>
      <c r="MQU33" s="117"/>
      <c r="MQV33" s="74"/>
      <c r="MQW33" s="74"/>
      <c r="MRI33" s="74"/>
      <c r="MRJ33" s="550"/>
      <c r="MRK33" s="117"/>
      <c r="MRL33" s="74"/>
      <c r="MRM33" s="74"/>
      <c r="MRY33" s="74"/>
      <c r="MRZ33" s="550"/>
      <c r="MSA33" s="117"/>
      <c r="MSB33" s="74"/>
      <c r="MSC33" s="74"/>
      <c r="MSO33" s="74"/>
      <c r="MSP33" s="550"/>
      <c r="MSQ33" s="117"/>
      <c r="MSR33" s="74"/>
      <c r="MSS33" s="74"/>
      <c r="MTE33" s="74"/>
      <c r="MTF33" s="550"/>
      <c r="MTG33" s="117"/>
      <c r="MTH33" s="74"/>
      <c r="MTI33" s="74"/>
      <c r="MTU33" s="74"/>
      <c r="MTV33" s="550"/>
      <c r="MTW33" s="117"/>
      <c r="MTX33" s="74"/>
      <c r="MTY33" s="74"/>
      <c r="MUK33" s="74"/>
      <c r="MUL33" s="550"/>
      <c r="MUM33" s="117"/>
      <c r="MUN33" s="74"/>
      <c r="MUO33" s="74"/>
      <c r="MVA33" s="74"/>
      <c r="MVB33" s="550"/>
      <c r="MVC33" s="117"/>
      <c r="MVD33" s="74"/>
      <c r="MVE33" s="74"/>
      <c r="MVQ33" s="74"/>
      <c r="MVR33" s="550"/>
      <c r="MVS33" s="117"/>
      <c r="MVT33" s="74"/>
      <c r="MVU33" s="74"/>
      <c r="MWG33" s="74"/>
      <c r="MWH33" s="550"/>
      <c r="MWI33" s="117"/>
      <c r="MWJ33" s="74"/>
      <c r="MWK33" s="74"/>
      <c r="MWW33" s="74"/>
      <c r="MWX33" s="550"/>
      <c r="MWY33" s="117"/>
      <c r="MWZ33" s="74"/>
      <c r="MXA33" s="74"/>
      <c r="MXM33" s="74"/>
      <c r="MXN33" s="550"/>
      <c r="MXO33" s="117"/>
      <c r="MXP33" s="74"/>
      <c r="MXQ33" s="74"/>
      <c r="MYC33" s="74"/>
      <c r="MYD33" s="550"/>
      <c r="MYE33" s="117"/>
      <c r="MYF33" s="74"/>
      <c r="MYG33" s="74"/>
      <c r="MYS33" s="74"/>
      <c r="MYT33" s="550"/>
      <c r="MYU33" s="117"/>
      <c r="MYV33" s="74"/>
      <c r="MYW33" s="74"/>
      <c r="MZI33" s="74"/>
      <c r="MZJ33" s="550"/>
      <c r="MZK33" s="117"/>
      <c r="MZL33" s="74"/>
      <c r="MZM33" s="74"/>
      <c r="MZY33" s="74"/>
      <c r="MZZ33" s="550"/>
      <c r="NAA33" s="117"/>
      <c r="NAB33" s="74"/>
      <c r="NAC33" s="74"/>
      <c r="NAO33" s="74"/>
      <c r="NAP33" s="550"/>
      <c r="NAQ33" s="117"/>
      <c r="NAR33" s="74"/>
      <c r="NAS33" s="74"/>
      <c r="NBE33" s="74"/>
      <c r="NBF33" s="550"/>
      <c r="NBG33" s="117"/>
      <c r="NBH33" s="74"/>
      <c r="NBI33" s="74"/>
      <c r="NBU33" s="74"/>
      <c r="NBV33" s="550"/>
      <c r="NBW33" s="117"/>
      <c r="NBX33" s="74"/>
      <c r="NBY33" s="74"/>
      <c r="NCK33" s="74"/>
      <c r="NCL33" s="550"/>
      <c r="NCM33" s="117"/>
      <c r="NCN33" s="74"/>
      <c r="NCO33" s="74"/>
      <c r="NDA33" s="74"/>
      <c r="NDB33" s="550"/>
      <c r="NDC33" s="117"/>
      <c r="NDD33" s="74"/>
      <c r="NDE33" s="74"/>
      <c r="NDQ33" s="74"/>
      <c r="NDR33" s="550"/>
      <c r="NDS33" s="117"/>
      <c r="NDT33" s="74"/>
      <c r="NDU33" s="74"/>
      <c r="NEG33" s="74"/>
      <c r="NEH33" s="550"/>
      <c r="NEI33" s="117"/>
      <c r="NEJ33" s="74"/>
      <c r="NEK33" s="74"/>
      <c r="NEW33" s="74"/>
      <c r="NEX33" s="550"/>
      <c r="NEY33" s="117"/>
      <c r="NEZ33" s="74"/>
      <c r="NFA33" s="74"/>
      <c r="NFM33" s="74"/>
      <c r="NFN33" s="550"/>
      <c r="NFO33" s="117"/>
      <c r="NFP33" s="74"/>
      <c r="NFQ33" s="74"/>
      <c r="NGC33" s="74"/>
      <c r="NGD33" s="550"/>
      <c r="NGE33" s="117"/>
      <c r="NGF33" s="74"/>
      <c r="NGG33" s="74"/>
      <c r="NGS33" s="74"/>
      <c r="NGT33" s="550"/>
      <c r="NGU33" s="117"/>
      <c r="NGV33" s="74"/>
      <c r="NGW33" s="74"/>
      <c r="NHI33" s="74"/>
      <c r="NHJ33" s="550"/>
      <c r="NHK33" s="117"/>
      <c r="NHL33" s="74"/>
      <c r="NHM33" s="74"/>
      <c r="NHY33" s="74"/>
      <c r="NHZ33" s="550"/>
      <c r="NIA33" s="117"/>
      <c r="NIB33" s="74"/>
      <c r="NIC33" s="74"/>
      <c r="NIO33" s="74"/>
      <c r="NIP33" s="550"/>
      <c r="NIQ33" s="117"/>
      <c r="NIR33" s="74"/>
      <c r="NIS33" s="74"/>
      <c r="NJE33" s="74"/>
      <c r="NJF33" s="550"/>
      <c r="NJG33" s="117"/>
      <c r="NJH33" s="74"/>
      <c r="NJI33" s="74"/>
      <c r="NJU33" s="74"/>
      <c r="NJV33" s="550"/>
      <c r="NJW33" s="117"/>
      <c r="NJX33" s="74"/>
      <c r="NJY33" s="74"/>
      <c r="NKK33" s="74"/>
      <c r="NKL33" s="550"/>
      <c r="NKM33" s="117"/>
      <c r="NKN33" s="74"/>
      <c r="NKO33" s="74"/>
      <c r="NLA33" s="74"/>
      <c r="NLB33" s="550"/>
      <c r="NLC33" s="117"/>
      <c r="NLD33" s="74"/>
      <c r="NLE33" s="74"/>
      <c r="NLQ33" s="74"/>
      <c r="NLR33" s="550"/>
      <c r="NLS33" s="117"/>
      <c r="NLT33" s="74"/>
      <c r="NLU33" s="74"/>
      <c r="NMG33" s="74"/>
      <c r="NMH33" s="550"/>
      <c r="NMI33" s="117"/>
      <c r="NMJ33" s="74"/>
      <c r="NMK33" s="74"/>
      <c r="NMW33" s="74"/>
      <c r="NMX33" s="550"/>
      <c r="NMY33" s="117"/>
      <c r="NMZ33" s="74"/>
      <c r="NNA33" s="74"/>
      <c r="NNM33" s="74"/>
      <c r="NNN33" s="550"/>
      <c r="NNO33" s="117"/>
      <c r="NNP33" s="74"/>
      <c r="NNQ33" s="74"/>
      <c r="NOC33" s="74"/>
      <c r="NOD33" s="550"/>
      <c r="NOE33" s="117"/>
      <c r="NOF33" s="74"/>
      <c r="NOG33" s="74"/>
      <c r="NOS33" s="74"/>
      <c r="NOT33" s="550"/>
      <c r="NOU33" s="117"/>
      <c r="NOV33" s="74"/>
      <c r="NOW33" s="74"/>
      <c r="NPI33" s="74"/>
      <c r="NPJ33" s="550"/>
      <c r="NPK33" s="117"/>
      <c r="NPL33" s="74"/>
      <c r="NPM33" s="74"/>
      <c r="NPY33" s="74"/>
      <c r="NPZ33" s="550"/>
      <c r="NQA33" s="117"/>
      <c r="NQB33" s="74"/>
      <c r="NQC33" s="74"/>
      <c r="NQO33" s="74"/>
      <c r="NQP33" s="550"/>
      <c r="NQQ33" s="117"/>
      <c r="NQR33" s="74"/>
      <c r="NQS33" s="74"/>
      <c r="NRE33" s="74"/>
      <c r="NRF33" s="550"/>
      <c r="NRG33" s="117"/>
      <c r="NRH33" s="74"/>
      <c r="NRI33" s="74"/>
      <c r="NRU33" s="74"/>
      <c r="NRV33" s="550"/>
      <c r="NRW33" s="117"/>
      <c r="NRX33" s="74"/>
      <c r="NRY33" s="74"/>
      <c r="NSK33" s="74"/>
      <c r="NSL33" s="550"/>
      <c r="NSM33" s="117"/>
      <c r="NSN33" s="74"/>
      <c r="NSO33" s="74"/>
      <c r="NTA33" s="74"/>
      <c r="NTB33" s="550"/>
      <c r="NTC33" s="117"/>
      <c r="NTD33" s="74"/>
      <c r="NTE33" s="74"/>
      <c r="NTQ33" s="74"/>
      <c r="NTR33" s="550"/>
      <c r="NTS33" s="117"/>
      <c r="NTT33" s="74"/>
      <c r="NTU33" s="74"/>
      <c r="NUG33" s="74"/>
      <c r="NUH33" s="550"/>
      <c r="NUI33" s="117"/>
      <c r="NUJ33" s="74"/>
      <c r="NUK33" s="74"/>
      <c r="NUW33" s="74"/>
      <c r="NUX33" s="550"/>
      <c r="NUY33" s="117"/>
      <c r="NUZ33" s="74"/>
      <c r="NVA33" s="74"/>
      <c r="NVM33" s="74"/>
      <c r="NVN33" s="550"/>
      <c r="NVO33" s="117"/>
      <c r="NVP33" s="74"/>
      <c r="NVQ33" s="74"/>
      <c r="NWC33" s="74"/>
      <c r="NWD33" s="550"/>
      <c r="NWE33" s="117"/>
      <c r="NWF33" s="74"/>
      <c r="NWG33" s="74"/>
      <c r="NWS33" s="74"/>
      <c r="NWT33" s="550"/>
      <c r="NWU33" s="117"/>
      <c r="NWV33" s="74"/>
      <c r="NWW33" s="74"/>
      <c r="NXI33" s="74"/>
      <c r="NXJ33" s="550"/>
      <c r="NXK33" s="117"/>
      <c r="NXL33" s="74"/>
      <c r="NXM33" s="74"/>
      <c r="NXY33" s="74"/>
      <c r="NXZ33" s="550"/>
      <c r="NYA33" s="117"/>
      <c r="NYB33" s="74"/>
      <c r="NYC33" s="74"/>
      <c r="NYO33" s="74"/>
      <c r="NYP33" s="550"/>
      <c r="NYQ33" s="117"/>
      <c r="NYR33" s="74"/>
      <c r="NYS33" s="74"/>
      <c r="NZE33" s="74"/>
      <c r="NZF33" s="550"/>
      <c r="NZG33" s="117"/>
      <c r="NZH33" s="74"/>
      <c r="NZI33" s="74"/>
      <c r="NZU33" s="74"/>
      <c r="NZV33" s="550"/>
      <c r="NZW33" s="117"/>
      <c r="NZX33" s="74"/>
      <c r="NZY33" s="74"/>
      <c r="OAK33" s="74"/>
      <c r="OAL33" s="550"/>
      <c r="OAM33" s="117"/>
      <c r="OAN33" s="74"/>
      <c r="OAO33" s="74"/>
      <c r="OBA33" s="74"/>
      <c r="OBB33" s="550"/>
      <c r="OBC33" s="117"/>
      <c r="OBD33" s="74"/>
      <c r="OBE33" s="74"/>
      <c r="OBQ33" s="74"/>
      <c r="OBR33" s="550"/>
      <c r="OBS33" s="117"/>
      <c r="OBT33" s="74"/>
      <c r="OBU33" s="74"/>
      <c r="OCG33" s="74"/>
      <c r="OCH33" s="550"/>
      <c r="OCI33" s="117"/>
      <c r="OCJ33" s="74"/>
      <c r="OCK33" s="74"/>
      <c r="OCW33" s="74"/>
      <c r="OCX33" s="550"/>
      <c r="OCY33" s="117"/>
      <c r="OCZ33" s="74"/>
      <c r="ODA33" s="74"/>
      <c r="ODM33" s="74"/>
      <c r="ODN33" s="550"/>
      <c r="ODO33" s="117"/>
      <c r="ODP33" s="74"/>
      <c r="ODQ33" s="74"/>
      <c r="OEC33" s="74"/>
      <c r="OED33" s="550"/>
      <c r="OEE33" s="117"/>
      <c r="OEF33" s="74"/>
      <c r="OEG33" s="74"/>
      <c r="OES33" s="74"/>
      <c r="OET33" s="550"/>
      <c r="OEU33" s="117"/>
      <c r="OEV33" s="74"/>
      <c r="OEW33" s="74"/>
      <c r="OFI33" s="74"/>
      <c r="OFJ33" s="550"/>
      <c r="OFK33" s="117"/>
      <c r="OFL33" s="74"/>
      <c r="OFM33" s="74"/>
      <c r="OFY33" s="74"/>
      <c r="OFZ33" s="550"/>
      <c r="OGA33" s="117"/>
      <c r="OGB33" s="74"/>
      <c r="OGC33" s="74"/>
      <c r="OGO33" s="74"/>
      <c r="OGP33" s="550"/>
      <c r="OGQ33" s="117"/>
      <c r="OGR33" s="74"/>
      <c r="OGS33" s="74"/>
      <c r="OHE33" s="74"/>
      <c r="OHF33" s="550"/>
      <c r="OHG33" s="117"/>
      <c r="OHH33" s="74"/>
      <c r="OHI33" s="74"/>
      <c r="OHU33" s="74"/>
      <c r="OHV33" s="550"/>
      <c r="OHW33" s="117"/>
      <c r="OHX33" s="74"/>
      <c r="OHY33" s="74"/>
      <c r="OIK33" s="74"/>
      <c r="OIL33" s="550"/>
      <c r="OIM33" s="117"/>
      <c r="OIN33" s="74"/>
      <c r="OIO33" s="74"/>
      <c r="OJA33" s="74"/>
      <c r="OJB33" s="550"/>
      <c r="OJC33" s="117"/>
      <c r="OJD33" s="74"/>
      <c r="OJE33" s="74"/>
      <c r="OJQ33" s="74"/>
      <c r="OJR33" s="550"/>
      <c r="OJS33" s="117"/>
      <c r="OJT33" s="74"/>
      <c r="OJU33" s="74"/>
      <c r="OKG33" s="74"/>
      <c r="OKH33" s="550"/>
      <c r="OKI33" s="117"/>
      <c r="OKJ33" s="74"/>
      <c r="OKK33" s="74"/>
      <c r="OKW33" s="74"/>
      <c r="OKX33" s="550"/>
      <c r="OKY33" s="117"/>
      <c r="OKZ33" s="74"/>
      <c r="OLA33" s="74"/>
      <c r="OLM33" s="74"/>
      <c r="OLN33" s="550"/>
      <c r="OLO33" s="117"/>
      <c r="OLP33" s="74"/>
      <c r="OLQ33" s="74"/>
      <c r="OMC33" s="74"/>
      <c r="OMD33" s="550"/>
      <c r="OME33" s="117"/>
      <c r="OMF33" s="74"/>
      <c r="OMG33" s="74"/>
      <c r="OMS33" s="74"/>
      <c r="OMT33" s="550"/>
      <c r="OMU33" s="117"/>
      <c r="OMV33" s="74"/>
      <c r="OMW33" s="74"/>
      <c r="ONI33" s="74"/>
      <c r="ONJ33" s="550"/>
      <c r="ONK33" s="117"/>
      <c r="ONL33" s="74"/>
      <c r="ONM33" s="74"/>
      <c r="ONY33" s="74"/>
      <c r="ONZ33" s="550"/>
      <c r="OOA33" s="117"/>
      <c r="OOB33" s="74"/>
      <c r="OOC33" s="74"/>
      <c r="OOO33" s="74"/>
      <c r="OOP33" s="550"/>
      <c r="OOQ33" s="117"/>
      <c r="OOR33" s="74"/>
      <c r="OOS33" s="74"/>
      <c r="OPE33" s="74"/>
      <c r="OPF33" s="550"/>
      <c r="OPG33" s="117"/>
      <c r="OPH33" s="74"/>
      <c r="OPI33" s="74"/>
      <c r="OPU33" s="74"/>
      <c r="OPV33" s="550"/>
      <c r="OPW33" s="117"/>
      <c r="OPX33" s="74"/>
      <c r="OPY33" s="74"/>
      <c r="OQK33" s="74"/>
      <c r="OQL33" s="550"/>
      <c r="OQM33" s="117"/>
      <c r="OQN33" s="74"/>
      <c r="OQO33" s="74"/>
      <c r="ORA33" s="74"/>
      <c r="ORB33" s="550"/>
      <c r="ORC33" s="117"/>
      <c r="ORD33" s="74"/>
      <c r="ORE33" s="74"/>
      <c r="ORQ33" s="74"/>
      <c r="ORR33" s="550"/>
      <c r="ORS33" s="117"/>
      <c r="ORT33" s="74"/>
      <c r="ORU33" s="74"/>
      <c r="OSG33" s="74"/>
      <c r="OSH33" s="550"/>
      <c r="OSI33" s="117"/>
      <c r="OSJ33" s="74"/>
      <c r="OSK33" s="74"/>
      <c r="OSW33" s="74"/>
      <c r="OSX33" s="550"/>
      <c r="OSY33" s="117"/>
      <c r="OSZ33" s="74"/>
      <c r="OTA33" s="74"/>
      <c r="OTM33" s="74"/>
      <c r="OTN33" s="550"/>
      <c r="OTO33" s="117"/>
      <c r="OTP33" s="74"/>
      <c r="OTQ33" s="74"/>
      <c r="OUC33" s="74"/>
      <c r="OUD33" s="550"/>
      <c r="OUE33" s="117"/>
      <c r="OUF33" s="74"/>
      <c r="OUG33" s="74"/>
      <c r="OUS33" s="74"/>
      <c r="OUT33" s="550"/>
      <c r="OUU33" s="117"/>
      <c r="OUV33" s="74"/>
      <c r="OUW33" s="74"/>
      <c r="OVI33" s="74"/>
      <c r="OVJ33" s="550"/>
      <c r="OVK33" s="117"/>
      <c r="OVL33" s="74"/>
      <c r="OVM33" s="74"/>
      <c r="OVY33" s="74"/>
      <c r="OVZ33" s="550"/>
      <c r="OWA33" s="117"/>
      <c r="OWB33" s="74"/>
      <c r="OWC33" s="74"/>
      <c r="OWO33" s="74"/>
      <c r="OWP33" s="550"/>
      <c r="OWQ33" s="117"/>
      <c r="OWR33" s="74"/>
      <c r="OWS33" s="74"/>
      <c r="OXE33" s="74"/>
      <c r="OXF33" s="550"/>
      <c r="OXG33" s="117"/>
      <c r="OXH33" s="74"/>
      <c r="OXI33" s="74"/>
      <c r="OXU33" s="74"/>
      <c r="OXV33" s="550"/>
      <c r="OXW33" s="117"/>
      <c r="OXX33" s="74"/>
      <c r="OXY33" s="74"/>
      <c r="OYK33" s="74"/>
      <c r="OYL33" s="550"/>
      <c r="OYM33" s="117"/>
      <c r="OYN33" s="74"/>
      <c r="OYO33" s="74"/>
      <c r="OZA33" s="74"/>
      <c r="OZB33" s="550"/>
      <c r="OZC33" s="117"/>
      <c r="OZD33" s="74"/>
      <c r="OZE33" s="74"/>
      <c r="OZQ33" s="74"/>
      <c r="OZR33" s="550"/>
      <c r="OZS33" s="117"/>
      <c r="OZT33" s="74"/>
      <c r="OZU33" s="74"/>
      <c r="PAG33" s="74"/>
      <c r="PAH33" s="550"/>
      <c r="PAI33" s="117"/>
      <c r="PAJ33" s="74"/>
      <c r="PAK33" s="74"/>
      <c r="PAW33" s="74"/>
      <c r="PAX33" s="550"/>
      <c r="PAY33" s="117"/>
      <c r="PAZ33" s="74"/>
      <c r="PBA33" s="74"/>
      <c r="PBM33" s="74"/>
      <c r="PBN33" s="550"/>
      <c r="PBO33" s="117"/>
      <c r="PBP33" s="74"/>
      <c r="PBQ33" s="74"/>
      <c r="PCC33" s="74"/>
      <c r="PCD33" s="550"/>
      <c r="PCE33" s="117"/>
      <c r="PCF33" s="74"/>
      <c r="PCG33" s="74"/>
      <c r="PCS33" s="74"/>
      <c r="PCT33" s="550"/>
      <c r="PCU33" s="117"/>
      <c r="PCV33" s="74"/>
      <c r="PCW33" s="74"/>
      <c r="PDI33" s="74"/>
      <c r="PDJ33" s="550"/>
      <c r="PDK33" s="117"/>
      <c r="PDL33" s="74"/>
      <c r="PDM33" s="74"/>
      <c r="PDY33" s="74"/>
      <c r="PDZ33" s="550"/>
      <c r="PEA33" s="117"/>
      <c r="PEB33" s="74"/>
      <c r="PEC33" s="74"/>
      <c r="PEO33" s="74"/>
      <c r="PEP33" s="550"/>
      <c r="PEQ33" s="117"/>
      <c r="PER33" s="74"/>
      <c r="PES33" s="74"/>
      <c r="PFE33" s="74"/>
      <c r="PFF33" s="550"/>
      <c r="PFG33" s="117"/>
      <c r="PFH33" s="74"/>
      <c r="PFI33" s="74"/>
      <c r="PFU33" s="74"/>
      <c r="PFV33" s="550"/>
      <c r="PFW33" s="117"/>
      <c r="PFX33" s="74"/>
      <c r="PFY33" s="74"/>
      <c r="PGK33" s="74"/>
      <c r="PGL33" s="550"/>
      <c r="PGM33" s="117"/>
      <c r="PGN33" s="74"/>
      <c r="PGO33" s="74"/>
      <c r="PHA33" s="74"/>
      <c r="PHB33" s="550"/>
      <c r="PHC33" s="117"/>
      <c r="PHD33" s="74"/>
      <c r="PHE33" s="74"/>
      <c r="PHQ33" s="74"/>
      <c r="PHR33" s="550"/>
      <c r="PHS33" s="117"/>
      <c r="PHT33" s="74"/>
      <c r="PHU33" s="74"/>
      <c r="PIG33" s="74"/>
      <c r="PIH33" s="550"/>
      <c r="PII33" s="117"/>
      <c r="PIJ33" s="74"/>
      <c r="PIK33" s="74"/>
      <c r="PIW33" s="74"/>
      <c r="PIX33" s="550"/>
      <c r="PIY33" s="117"/>
      <c r="PIZ33" s="74"/>
      <c r="PJA33" s="74"/>
      <c r="PJM33" s="74"/>
      <c r="PJN33" s="550"/>
      <c r="PJO33" s="117"/>
      <c r="PJP33" s="74"/>
      <c r="PJQ33" s="74"/>
      <c r="PKC33" s="74"/>
      <c r="PKD33" s="550"/>
      <c r="PKE33" s="117"/>
      <c r="PKF33" s="74"/>
      <c r="PKG33" s="74"/>
      <c r="PKS33" s="74"/>
      <c r="PKT33" s="550"/>
      <c r="PKU33" s="117"/>
      <c r="PKV33" s="74"/>
      <c r="PKW33" s="74"/>
      <c r="PLI33" s="74"/>
      <c r="PLJ33" s="550"/>
      <c r="PLK33" s="117"/>
      <c r="PLL33" s="74"/>
      <c r="PLM33" s="74"/>
      <c r="PLY33" s="74"/>
      <c r="PLZ33" s="550"/>
      <c r="PMA33" s="117"/>
      <c r="PMB33" s="74"/>
      <c r="PMC33" s="74"/>
      <c r="PMO33" s="74"/>
      <c r="PMP33" s="550"/>
      <c r="PMQ33" s="117"/>
      <c r="PMR33" s="74"/>
      <c r="PMS33" s="74"/>
      <c r="PNE33" s="74"/>
      <c r="PNF33" s="550"/>
      <c r="PNG33" s="117"/>
      <c r="PNH33" s="74"/>
      <c r="PNI33" s="74"/>
      <c r="PNU33" s="74"/>
      <c r="PNV33" s="550"/>
      <c r="PNW33" s="117"/>
      <c r="PNX33" s="74"/>
      <c r="PNY33" s="74"/>
      <c r="POK33" s="74"/>
      <c r="POL33" s="550"/>
      <c r="POM33" s="117"/>
      <c r="PON33" s="74"/>
      <c r="POO33" s="74"/>
      <c r="PPA33" s="74"/>
      <c r="PPB33" s="550"/>
      <c r="PPC33" s="117"/>
      <c r="PPD33" s="74"/>
      <c r="PPE33" s="74"/>
      <c r="PPQ33" s="74"/>
      <c r="PPR33" s="550"/>
      <c r="PPS33" s="117"/>
      <c r="PPT33" s="74"/>
      <c r="PPU33" s="74"/>
      <c r="PQG33" s="74"/>
      <c r="PQH33" s="550"/>
      <c r="PQI33" s="117"/>
      <c r="PQJ33" s="74"/>
      <c r="PQK33" s="74"/>
      <c r="PQW33" s="74"/>
      <c r="PQX33" s="550"/>
      <c r="PQY33" s="117"/>
      <c r="PQZ33" s="74"/>
      <c r="PRA33" s="74"/>
      <c r="PRM33" s="74"/>
      <c r="PRN33" s="550"/>
      <c r="PRO33" s="117"/>
      <c r="PRP33" s="74"/>
      <c r="PRQ33" s="74"/>
      <c r="PSC33" s="74"/>
      <c r="PSD33" s="550"/>
      <c r="PSE33" s="117"/>
      <c r="PSF33" s="74"/>
      <c r="PSG33" s="74"/>
      <c r="PSS33" s="74"/>
      <c r="PST33" s="550"/>
      <c r="PSU33" s="117"/>
      <c r="PSV33" s="74"/>
      <c r="PSW33" s="74"/>
      <c r="PTI33" s="74"/>
      <c r="PTJ33" s="550"/>
      <c r="PTK33" s="117"/>
      <c r="PTL33" s="74"/>
      <c r="PTM33" s="74"/>
      <c r="PTY33" s="74"/>
      <c r="PTZ33" s="550"/>
      <c r="PUA33" s="117"/>
      <c r="PUB33" s="74"/>
      <c r="PUC33" s="74"/>
      <c r="PUO33" s="74"/>
      <c r="PUP33" s="550"/>
      <c r="PUQ33" s="117"/>
      <c r="PUR33" s="74"/>
      <c r="PUS33" s="74"/>
      <c r="PVE33" s="74"/>
      <c r="PVF33" s="550"/>
      <c r="PVG33" s="117"/>
      <c r="PVH33" s="74"/>
      <c r="PVI33" s="74"/>
      <c r="PVU33" s="74"/>
      <c r="PVV33" s="550"/>
      <c r="PVW33" s="117"/>
      <c r="PVX33" s="74"/>
      <c r="PVY33" s="74"/>
      <c r="PWK33" s="74"/>
      <c r="PWL33" s="550"/>
      <c r="PWM33" s="117"/>
      <c r="PWN33" s="74"/>
      <c r="PWO33" s="74"/>
      <c r="PXA33" s="74"/>
      <c r="PXB33" s="550"/>
      <c r="PXC33" s="117"/>
      <c r="PXD33" s="74"/>
      <c r="PXE33" s="74"/>
      <c r="PXQ33" s="74"/>
      <c r="PXR33" s="550"/>
      <c r="PXS33" s="117"/>
      <c r="PXT33" s="74"/>
      <c r="PXU33" s="74"/>
      <c r="PYG33" s="74"/>
      <c r="PYH33" s="550"/>
      <c r="PYI33" s="117"/>
      <c r="PYJ33" s="74"/>
      <c r="PYK33" s="74"/>
      <c r="PYW33" s="74"/>
      <c r="PYX33" s="550"/>
      <c r="PYY33" s="117"/>
      <c r="PYZ33" s="74"/>
      <c r="PZA33" s="74"/>
      <c r="PZM33" s="74"/>
      <c r="PZN33" s="550"/>
      <c r="PZO33" s="117"/>
      <c r="PZP33" s="74"/>
      <c r="PZQ33" s="74"/>
      <c r="QAC33" s="74"/>
      <c r="QAD33" s="550"/>
      <c r="QAE33" s="117"/>
      <c r="QAF33" s="74"/>
      <c r="QAG33" s="74"/>
      <c r="QAS33" s="74"/>
      <c r="QAT33" s="550"/>
      <c r="QAU33" s="117"/>
      <c r="QAV33" s="74"/>
      <c r="QAW33" s="74"/>
      <c r="QBI33" s="74"/>
      <c r="QBJ33" s="550"/>
      <c r="QBK33" s="117"/>
      <c r="QBL33" s="74"/>
      <c r="QBM33" s="74"/>
      <c r="QBY33" s="74"/>
      <c r="QBZ33" s="550"/>
      <c r="QCA33" s="117"/>
      <c r="QCB33" s="74"/>
      <c r="QCC33" s="74"/>
      <c r="QCO33" s="74"/>
      <c r="QCP33" s="550"/>
      <c r="QCQ33" s="117"/>
      <c r="QCR33" s="74"/>
      <c r="QCS33" s="74"/>
      <c r="QDE33" s="74"/>
      <c r="QDF33" s="550"/>
      <c r="QDG33" s="117"/>
      <c r="QDH33" s="74"/>
      <c r="QDI33" s="74"/>
      <c r="QDU33" s="74"/>
      <c r="QDV33" s="550"/>
      <c r="QDW33" s="117"/>
      <c r="QDX33" s="74"/>
      <c r="QDY33" s="74"/>
      <c r="QEK33" s="74"/>
      <c r="QEL33" s="550"/>
      <c r="QEM33" s="117"/>
      <c r="QEN33" s="74"/>
      <c r="QEO33" s="74"/>
      <c r="QFA33" s="74"/>
      <c r="QFB33" s="550"/>
      <c r="QFC33" s="117"/>
      <c r="QFD33" s="74"/>
      <c r="QFE33" s="74"/>
      <c r="QFQ33" s="74"/>
      <c r="QFR33" s="550"/>
      <c r="QFS33" s="117"/>
      <c r="QFT33" s="74"/>
      <c r="QFU33" s="74"/>
      <c r="QGG33" s="74"/>
      <c r="QGH33" s="550"/>
      <c r="QGI33" s="117"/>
      <c r="QGJ33" s="74"/>
      <c r="QGK33" s="74"/>
      <c r="QGW33" s="74"/>
      <c r="QGX33" s="550"/>
      <c r="QGY33" s="117"/>
      <c r="QGZ33" s="74"/>
      <c r="QHA33" s="74"/>
      <c r="QHM33" s="74"/>
      <c r="QHN33" s="550"/>
      <c r="QHO33" s="117"/>
      <c r="QHP33" s="74"/>
      <c r="QHQ33" s="74"/>
      <c r="QIC33" s="74"/>
      <c r="QID33" s="550"/>
      <c r="QIE33" s="117"/>
      <c r="QIF33" s="74"/>
      <c r="QIG33" s="74"/>
      <c r="QIS33" s="74"/>
      <c r="QIT33" s="550"/>
      <c r="QIU33" s="117"/>
      <c r="QIV33" s="74"/>
      <c r="QIW33" s="74"/>
      <c r="QJI33" s="74"/>
      <c r="QJJ33" s="550"/>
      <c r="QJK33" s="117"/>
      <c r="QJL33" s="74"/>
      <c r="QJM33" s="74"/>
      <c r="QJY33" s="74"/>
      <c r="QJZ33" s="550"/>
      <c r="QKA33" s="117"/>
      <c r="QKB33" s="74"/>
      <c r="QKC33" s="74"/>
      <c r="QKO33" s="74"/>
      <c r="QKP33" s="550"/>
      <c r="QKQ33" s="117"/>
      <c r="QKR33" s="74"/>
      <c r="QKS33" s="74"/>
      <c r="QLE33" s="74"/>
      <c r="QLF33" s="550"/>
      <c r="QLG33" s="117"/>
      <c r="QLH33" s="74"/>
      <c r="QLI33" s="74"/>
      <c r="QLU33" s="74"/>
      <c r="QLV33" s="550"/>
      <c r="QLW33" s="117"/>
      <c r="QLX33" s="74"/>
      <c r="QLY33" s="74"/>
      <c r="QMK33" s="74"/>
      <c r="QML33" s="550"/>
      <c r="QMM33" s="117"/>
      <c r="QMN33" s="74"/>
      <c r="QMO33" s="74"/>
      <c r="QNA33" s="74"/>
      <c r="QNB33" s="550"/>
      <c r="QNC33" s="117"/>
      <c r="QND33" s="74"/>
      <c r="QNE33" s="74"/>
      <c r="QNQ33" s="74"/>
      <c r="QNR33" s="550"/>
      <c r="QNS33" s="117"/>
      <c r="QNT33" s="74"/>
      <c r="QNU33" s="74"/>
      <c r="QOG33" s="74"/>
      <c r="QOH33" s="550"/>
      <c r="QOI33" s="117"/>
      <c r="QOJ33" s="74"/>
      <c r="QOK33" s="74"/>
      <c r="QOW33" s="74"/>
      <c r="QOX33" s="550"/>
      <c r="QOY33" s="117"/>
      <c r="QOZ33" s="74"/>
      <c r="QPA33" s="74"/>
      <c r="QPM33" s="74"/>
      <c r="QPN33" s="550"/>
      <c r="QPO33" s="117"/>
      <c r="QPP33" s="74"/>
      <c r="QPQ33" s="74"/>
      <c r="QQC33" s="74"/>
      <c r="QQD33" s="550"/>
      <c r="QQE33" s="117"/>
      <c r="QQF33" s="74"/>
      <c r="QQG33" s="74"/>
      <c r="QQS33" s="74"/>
      <c r="QQT33" s="550"/>
      <c r="QQU33" s="117"/>
      <c r="QQV33" s="74"/>
      <c r="QQW33" s="74"/>
      <c r="QRI33" s="74"/>
      <c r="QRJ33" s="550"/>
      <c r="QRK33" s="117"/>
      <c r="QRL33" s="74"/>
      <c r="QRM33" s="74"/>
      <c r="QRY33" s="74"/>
      <c r="QRZ33" s="550"/>
      <c r="QSA33" s="117"/>
      <c r="QSB33" s="74"/>
      <c r="QSC33" s="74"/>
      <c r="QSO33" s="74"/>
      <c r="QSP33" s="550"/>
      <c r="QSQ33" s="117"/>
      <c r="QSR33" s="74"/>
      <c r="QSS33" s="74"/>
      <c r="QTE33" s="74"/>
      <c r="QTF33" s="550"/>
      <c r="QTG33" s="117"/>
      <c r="QTH33" s="74"/>
      <c r="QTI33" s="74"/>
      <c r="QTU33" s="74"/>
      <c r="QTV33" s="550"/>
      <c r="QTW33" s="117"/>
      <c r="QTX33" s="74"/>
      <c r="QTY33" s="74"/>
      <c r="QUK33" s="74"/>
      <c r="QUL33" s="550"/>
      <c r="QUM33" s="117"/>
      <c r="QUN33" s="74"/>
      <c r="QUO33" s="74"/>
      <c r="QVA33" s="74"/>
      <c r="QVB33" s="550"/>
      <c r="QVC33" s="117"/>
      <c r="QVD33" s="74"/>
      <c r="QVE33" s="74"/>
      <c r="QVQ33" s="74"/>
      <c r="QVR33" s="550"/>
      <c r="QVS33" s="117"/>
      <c r="QVT33" s="74"/>
      <c r="QVU33" s="74"/>
      <c r="QWG33" s="74"/>
      <c r="QWH33" s="550"/>
      <c r="QWI33" s="117"/>
      <c r="QWJ33" s="74"/>
      <c r="QWK33" s="74"/>
      <c r="QWW33" s="74"/>
      <c r="QWX33" s="550"/>
      <c r="QWY33" s="117"/>
      <c r="QWZ33" s="74"/>
      <c r="QXA33" s="74"/>
      <c r="QXM33" s="74"/>
      <c r="QXN33" s="550"/>
      <c r="QXO33" s="117"/>
      <c r="QXP33" s="74"/>
      <c r="QXQ33" s="74"/>
      <c r="QYC33" s="74"/>
      <c r="QYD33" s="550"/>
      <c r="QYE33" s="117"/>
      <c r="QYF33" s="74"/>
      <c r="QYG33" s="74"/>
      <c r="QYS33" s="74"/>
      <c r="QYT33" s="550"/>
      <c r="QYU33" s="117"/>
      <c r="QYV33" s="74"/>
      <c r="QYW33" s="74"/>
      <c r="QZI33" s="74"/>
      <c r="QZJ33" s="550"/>
      <c r="QZK33" s="117"/>
      <c r="QZL33" s="74"/>
      <c r="QZM33" s="74"/>
      <c r="QZY33" s="74"/>
      <c r="QZZ33" s="550"/>
      <c r="RAA33" s="117"/>
      <c r="RAB33" s="74"/>
      <c r="RAC33" s="74"/>
      <c r="RAO33" s="74"/>
      <c r="RAP33" s="550"/>
      <c r="RAQ33" s="117"/>
      <c r="RAR33" s="74"/>
      <c r="RAS33" s="74"/>
      <c r="RBE33" s="74"/>
      <c r="RBF33" s="550"/>
      <c r="RBG33" s="117"/>
      <c r="RBH33" s="74"/>
      <c r="RBI33" s="74"/>
      <c r="RBU33" s="74"/>
      <c r="RBV33" s="550"/>
      <c r="RBW33" s="117"/>
      <c r="RBX33" s="74"/>
      <c r="RBY33" s="74"/>
      <c r="RCK33" s="74"/>
      <c r="RCL33" s="550"/>
      <c r="RCM33" s="117"/>
      <c r="RCN33" s="74"/>
      <c r="RCO33" s="74"/>
      <c r="RDA33" s="74"/>
      <c r="RDB33" s="550"/>
      <c r="RDC33" s="117"/>
      <c r="RDD33" s="74"/>
      <c r="RDE33" s="74"/>
      <c r="RDQ33" s="74"/>
      <c r="RDR33" s="550"/>
      <c r="RDS33" s="117"/>
      <c r="RDT33" s="74"/>
      <c r="RDU33" s="74"/>
      <c r="REG33" s="74"/>
      <c r="REH33" s="550"/>
      <c r="REI33" s="117"/>
      <c r="REJ33" s="74"/>
      <c r="REK33" s="74"/>
      <c r="REW33" s="74"/>
      <c r="REX33" s="550"/>
      <c r="REY33" s="117"/>
      <c r="REZ33" s="74"/>
      <c r="RFA33" s="74"/>
      <c r="RFM33" s="74"/>
      <c r="RFN33" s="550"/>
      <c r="RFO33" s="117"/>
      <c r="RFP33" s="74"/>
      <c r="RFQ33" s="74"/>
      <c r="RGC33" s="74"/>
      <c r="RGD33" s="550"/>
      <c r="RGE33" s="117"/>
      <c r="RGF33" s="74"/>
      <c r="RGG33" s="74"/>
      <c r="RGS33" s="74"/>
      <c r="RGT33" s="550"/>
      <c r="RGU33" s="117"/>
      <c r="RGV33" s="74"/>
      <c r="RGW33" s="74"/>
      <c r="RHI33" s="74"/>
      <c r="RHJ33" s="550"/>
      <c r="RHK33" s="117"/>
      <c r="RHL33" s="74"/>
      <c r="RHM33" s="74"/>
      <c r="RHY33" s="74"/>
      <c r="RHZ33" s="550"/>
      <c r="RIA33" s="117"/>
      <c r="RIB33" s="74"/>
      <c r="RIC33" s="74"/>
      <c r="RIO33" s="74"/>
      <c r="RIP33" s="550"/>
      <c r="RIQ33" s="117"/>
      <c r="RIR33" s="74"/>
      <c r="RIS33" s="74"/>
      <c r="RJE33" s="74"/>
      <c r="RJF33" s="550"/>
      <c r="RJG33" s="117"/>
      <c r="RJH33" s="74"/>
      <c r="RJI33" s="74"/>
      <c r="RJU33" s="74"/>
      <c r="RJV33" s="550"/>
      <c r="RJW33" s="117"/>
      <c r="RJX33" s="74"/>
      <c r="RJY33" s="74"/>
      <c r="RKK33" s="74"/>
      <c r="RKL33" s="550"/>
      <c r="RKM33" s="117"/>
      <c r="RKN33" s="74"/>
      <c r="RKO33" s="74"/>
      <c r="RLA33" s="74"/>
      <c r="RLB33" s="550"/>
      <c r="RLC33" s="117"/>
      <c r="RLD33" s="74"/>
      <c r="RLE33" s="74"/>
      <c r="RLQ33" s="74"/>
      <c r="RLR33" s="550"/>
      <c r="RLS33" s="117"/>
      <c r="RLT33" s="74"/>
      <c r="RLU33" s="74"/>
      <c r="RMG33" s="74"/>
      <c r="RMH33" s="550"/>
      <c r="RMI33" s="117"/>
      <c r="RMJ33" s="74"/>
      <c r="RMK33" s="74"/>
      <c r="RMW33" s="74"/>
      <c r="RMX33" s="550"/>
      <c r="RMY33" s="117"/>
      <c r="RMZ33" s="74"/>
      <c r="RNA33" s="74"/>
      <c r="RNM33" s="74"/>
      <c r="RNN33" s="550"/>
      <c r="RNO33" s="117"/>
      <c r="RNP33" s="74"/>
      <c r="RNQ33" s="74"/>
      <c r="ROC33" s="74"/>
      <c r="ROD33" s="550"/>
      <c r="ROE33" s="117"/>
      <c r="ROF33" s="74"/>
      <c r="ROG33" s="74"/>
      <c r="ROS33" s="74"/>
      <c r="ROT33" s="550"/>
      <c r="ROU33" s="117"/>
      <c r="ROV33" s="74"/>
      <c r="ROW33" s="74"/>
      <c r="RPI33" s="74"/>
      <c r="RPJ33" s="550"/>
      <c r="RPK33" s="117"/>
      <c r="RPL33" s="74"/>
      <c r="RPM33" s="74"/>
      <c r="RPY33" s="74"/>
      <c r="RPZ33" s="550"/>
      <c r="RQA33" s="117"/>
      <c r="RQB33" s="74"/>
      <c r="RQC33" s="74"/>
      <c r="RQO33" s="74"/>
      <c r="RQP33" s="550"/>
      <c r="RQQ33" s="117"/>
      <c r="RQR33" s="74"/>
      <c r="RQS33" s="74"/>
      <c r="RRE33" s="74"/>
      <c r="RRF33" s="550"/>
      <c r="RRG33" s="117"/>
      <c r="RRH33" s="74"/>
      <c r="RRI33" s="74"/>
      <c r="RRU33" s="74"/>
      <c r="RRV33" s="550"/>
      <c r="RRW33" s="117"/>
      <c r="RRX33" s="74"/>
      <c r="RRY33" s="74"/>
      <c r="RSK33" s="74"/>
      <c r="RSL33" s="550"/>
      <c r="RSM33" s="117"/>
      <c r="RSN33" s="74"/>
      <c r="RSO33" s="74"/>
      <c r="RTA33" s="74"/>
      <c r="RTB33" s="550"/>
      <c r="RTC33" s="117"/>
      <c r="RTD33" s="74"/>
      <c r="RTE33" s="74"/>
      <c r="RTQ33" s="74"/>
      <c r="RTR33" s="550"/>
      <c r="RTS33" s="117"/>
      <c r="RTT33" s="74"/>
      <c r="RTU33" s="74"/>
      <c r="RUG33" s="74"/>
      <c r="RUH33" s="550"/>
      <c r="RUI33" s="117"/>
      <c r="RUJ33" s="74"/>
      <c r="RUK33" s="74"/>
      <c r="RUW33" s="74"/>
      <c r="RUX33" s="550"/>
      <c r="RUY33" s="117"/>
      <c r="RUZ33" s="74"/>
      <c r="RVA33" s="74"/>
      <c r="RVM33" s="74"/>
      <c r="RVN33" s="550"/>
      <c r="RVO33" s="117"/>
      <c r="RVP33" s="74"/>
      <c r="RVQ33" s="74"/>
      <c r="RWC33" s="74"/>
      <c r="RWD33" s="550"/>
      <c r="RWE33" s="117"/>
      <c r="RWF33" s="74"/>
      <c r="RWG33" s="74"/>
      <c r="RWS33" s="74"/>
      <c r="RWT33" s="550"/>
      <c r="RWU33" s="117"/>
      <c r="RWV33" s="74"/>
      <c r="RWW33" s="74"/>
      <c r="RXI33" s="74"/>
      <c r="RXJ33" s="550"/>
      <c r="RXK33" s="117"/>
      <c r="RXL33" s="74"/>
      <c r="RXM33" s="74"/>
      <c r="RXY33" s="74"/>
      <c r="RXZ33" s="550"/>
      <c r="RYA33" s="117"/>
      <c r="RYB33" s="74"/>
      <c r="RYC33" s="74"/>
      <c r="RYO33" s="74"/>
      <c r="RYP33" s="550"/>
      <c r="RYQ33" s="117"/>
      <c r="RYR33" s="74"/>
      <c r="RYS33" s="74"/>
      <c r="RZE33" s="74"/>
      <c r="RZF33" s="550"/>
      <c r="RZG33" s="117"/>
      <c r="RZH33" s="74"/>
      <c r="RZI33" s="74"/>
      <c r="RZU33" s="74"/>
      <c r="RZV33" s="550"/>
      <c r="RZW33" s="117"/>
      <c r="RZX33" s="74"/>
      <c r="RZY33" s="74"/>
      <c r="SAK33" s="74"/>
      <c r="SAL33" s="550"/>
      <c r="SAM33" s="117"/>
      <c r="SAN33" s="74"/>
      <c r="SAO33" s="74"/>
      <c r="SBA33" s="74"/>
      <c r="SBB33" s="550"/>
      <c r="SBC33" s="117"/>
      <c r="SBD33" s="74"/>
      <c r="SBE33" s="74"/>
      <c r="SBQ33" s="74"/>
      <c r="SBR33" s="550"/>
      <c r="SBS33" s="117"/>
      <c r="SBT33" s="74"/>
      <c r="SBU33" s="74"/>
      <c r="SCG33" s="74"/>
      <c r="SCH33" s="550"/>
      <c r="SCI33" s="117"/>
      <c r="SCJ33" s="74"/>
      <c r="SCK33" s="74"/>
      <c r="SCW33" s="74"/>
      <c r="SCX33" s="550"/>
      <c r="SCY33" s="117"/>
      <c r="SCZ33" s="74"/>
      <c r="SDA33" s="74"/>
      <c r="SDM33" s="74"/>
      <c r="SDN33" s="550"/>
      <c r="SDO33" s="117"/>
      <c r="SDP33" s="74"/>
      <c r="SDQ33" s="74"/>
      <c r="SEC33" s="74"/>
      <c r="SED33" s="550"/>
      <c r="SEE33" s="117"/>
      <c r="SEF33" s="74"/>
      <c r="SEG33" s="74"/>
      <c r="SES33" s="74"/>
      <c r="SET33" s="550"/>
      <c r="SEU33" s="117"/>
      <c r="SEV33" s="74"/>
      <c r="SEW33" s="74"/>
      <c r="SFI33" s="74"/>
      <c r="SFJ33" s="550"/>
      <c r="SFK33" s="117"/>
      <c r="SFL33" s="74"/>
      <c r="SFM33" s="74"/>
      <c r="SFY33" s="74"/>
      <c r="SFZ33" s="550"/>
      <c r="SGA33" s="117"/>
      <c r="SGB33" s="74"/>
      <c r="SGC33" s="74"/>
      <c r="SGO33" s="74"/>
      <c r="SGP33" s="550"/>
      <c r="SGQ33" s="117"/>
      <c r="SGR33" s="74"/>
      <c r="SGS33" s="74"/>
      <c r="SHE33" s="74"/>
      <c r="SHF33" s="550"/>
      <c r="SHG33" s="117"/>
      <c r="SHH33" s="74"/>
      <c r="SHI33" s="74"/>
      <c r="SHU33" s="74"/>
      <c r="SHV33" s="550"/>
      <c r="SHW33" s="117"/>
      <c r="SHX33" s="74"/>
      <c r="SHY33" s="74"/>
      <c r="SIK33" s="74"/>
      <c r="SIL33" s="550"/>
      <c r="SIM33" s="117"/>
      <c r="SIN33" s="74"/>
      <c r="SIO33" s="74"/>
      <c r="SJA33" s="74"/>
      <c r="SJB33" s="550"/>
      <c r="SJC33" s="117"/>
      <c r="SJD33" s="74"/>
      <c r="SJE33" s="74"/>
      <c r="SJQ33" s="74"/>
      <c r="SJR33" s="550"/>
      <c r="SJS33" s="117"/>
      <c r="SJT33" s="74"/>
      <c r="SJU33" s="74"/>
      <c r="SKG33" s="74"/>
      <c r="SKH33" s="550"/>
      <c r="SKI33" s="117"/>
      <c r="SKJ33" s="74"/>
      <c r="SKK33" s="74"/>
      <c r="SKW33" s="74"/>
      <c r="SKX33" s="550"/>
      <c r="SKY33" s="117"/>
      <c r="SKZ33" s="74"/>
      <c r="SLA33" s="74"/>
      <c r="SLM33" s="74"/>
      <c r="SLN33" s="550"/>
      <c r="SLO33" s="117"/>
      <c r="SLP33" s="74"/>
      <c r="SLQ33" s="74"/>
      <c r="SMC33" s="74"/>
      <c r="SMD33" s="550"/>
      <c r="SME33" s="117"/>
      <c r="SMF33" s="74"/>
      <c r="SMG33" s="74"/>
      <c r="SMS33" s="74"/>
      <c r="SMT33" s="550"/>
      <c r="SMU33" s="117"/>
      <c r="SMV33" s="74"/>
      <c r="SMW33" s="74"/>
      <c r="SNI33" s="74"/>
      <c r="SNJ33" s="550"/>
      <c r="SNK33" s="117"/>
      <c r="SNL33" s="74"/>
      <c r="SNM33" s="74"/>
      <c r="SNY33" s="74"/>
      <c r="SNZ33" s="550"/>
      <c r="SOA33" s="117"/>
      <c r="SOB33" s="74"/>
      <c r="SOC33" s="74"/>
      <c r="SOO33" s="74"/>
      <c r="SOP33" s="550"/>
      <c r="SOQ33" s="117"/>
      <c r="SOR33" s="74"/>
      <c r="SOS33" s="74"/>
      <c r="SPE33" s="74"/>
      <c r="SPF33" s="550"/>
      <c r="SPG33" s="117"/>
      <c r="SPH33" s="74"/>
      <c r="SPI33" s="74"/>
      <c r="SPU33" s="74"/>
      <c r="SPV33" s="550"/>
      <c r="SPW33" s="117"/>
      <c r="SPX33" s="74"/>
      <c r="SPY33" s="74"/>
      <c r="SQK33" s="74"/>
      <c r="SQL33" s="550"/>
      <c r="SQM33" s="117"/>
      <c r="SQN33" s="74"/>
      <c r="SQO33" s="74"/>
      <c r="SRA33" s="74"/>
      <c r="SRB33" s="550"/>
      <c r="SRC33" s="117"/>
      <c r="SRD33" s="74"/>
      <c r="SRE33" s="74"/>
      <c r="SRQ33" s="74"/>
      <c r="SRR33" s="550"/>
      <c r="SRS33" s="117"/>
      <c r="SRT33" s="74"/>
      <c r="SRU33" s="74"/>
      <c r="SSG33" s="74"/>
      <c r="SSH33" s="550"/>
      <c r="SSI33" s="117"/>
      <c r="SSJ33" s="74"/>
      <c r="SSK33" s="74"/>
      <c r="SSW33" s="74"/>
      <c r="SSX33" s="550"/>
      <c r="SSY33" s="117"/>
      <c r="SSZ33" s="74"/>
      <c r="STA33" s="74"/>
      <c r="STM33" s="74"/>
      <c r="STN33" s="550"/>
      <c r="STO33" s="117"/>
      <c r="STP33" s="74"/>
      <c r="STQ33" s="74"/>
      <c r="SUC33" s="74"/>
      <c r="SUD33" s="550"/>
      <c r="SUE33" s="117"/>
      <c r="SUF33" s="74"/>
      <c r="SUG33" s="74"/>
      <c r="SUS33" s="74"/>
      <c r="SUT33" s="550"/>
      <c r="SUU33" s="117"/>
      <c r="SUV33" s="74"/>
      <c r="SUW33" s="74"/>
      <c r="SVI33" s="74"/>
      <c r="SVJ33" s="550"/>
      <c r="SVK33" s="117"/>
      <c r="SVL33" s="74"/>
      <c r="SVM33" s="74"/>
      <c r="SVY33" s="74"/>
      <c r="SVZ33" s="550"/>
      <c r="SWA33" s="117"/>
      <c r="SWB33" s="74"/>
      <c r="SWC33" s="74"/>
      <c r="SWO33" s="74"/>
      <c r="SWP33" s="550"/>
      <c r="SWQ33" s="117"/>
      <c r="SWR33" s="74"/>
      <c r="SWS33" s="74"/>
      <c r="SXE33" s="74"/>
      <c r="SXF33" s="550"/>
      <c r="SXG33" s="117"/>
      <c r="SXH33" s="74"/>
      <c r="SXI33" s="74"/>
      <c r="SXU33" s="74"/>
      <c r="SXV33" s="550"/>
      <c r="SXW33" s="117"/>
      <c r="SXX33" s="74"/>
      <c r="SXY33" s="74"/>
      <c r="SYK33" s="74"/>
      <c r="SYL33" s="550"/>
      <c r="SYM33" s="117"/>
      <c r="SYN33" s="74"/>
      <c r="SYO33" s="74"/>
      <c r="SZA33" s="74"/>
      <c r="SZB33" s="550"/>
      <c r="SZC33" s="117"/>
      <c r="SZD33" s="74"/>
      <c r="SZE33" s="74"/>
      <c r="SZQ33" s="74"/>
      <c r="SZR33" s="550"/>
      <c r="SZS33" s="117"/>
      <c r="SZT33" s="74"/>
      <c r="SZU33" s="74"/>
      <c r="TAG33" s="74"/>
      <c r="TAH33" s="550"/>
      <c r="TAI33" s="117"/>
      <c r="TAJ33" s="74"/>
      <c r="TAK33" s="74"/>
      <c r="TAW33" s="74"/>
      <c r="TAX33" s="550"/>
      <c r="TAY33" s="117"/>
      <c r="TAZ33" s="74"/>
      <c r="TBA33" s="74"/>
      <c r="TBM33" s="74"/>
      <c r="TBN33" s="550"/>
      <c r="TBO33" s="117"/>
      <c r="TBP33" s="74"/>
      <c r="TBQ33" s="74"/>
      <c r="TCC33" s="74"/>
      <c r="TCD33" s="550"/>
      <c r="TCE33" s="117"/>
      <c r="TCF33" s="74"/>
      <c r="TCG33" s="74"/>
      <c r="TCS33" s="74"/>
      <c r="TCT33" s="550"/>
      <c r="TCU33" s="117"/>
      <c r="TCV33" s="74"/>
      <c r="TCW33" s="74"/>
      <c r="TDI33" s="74"/>
      <c r="TDJ33" s="550"/>
      <c r="TDK33" s="117"/>
      <c r="TDL33" s="74"/>
      <c r="TDM33" s="74"/>
      <c r="TDY33" s="74"/>
      <c r="TDZ33" s="550"/>
      <c r="TEA33" s="117"/>
      <c r="TEB33" s="74"/>
      <c r="TEC33" s="74"/>
      <c r="TEO33" s="74"/>
      <c r="TEP33" s="550"/>
      <c r="TEQ33" s="117"/>
      <c r="TER33" s="74"/>
      <c r="TES33" s="74"/>
      <c r="TFE33" s="74"/>
      <c r="TFF33" s="550"/>
      <c r="TFG33" s="117"/>
      <c r="TFH33" s="74"/>
      <c r="TFI33" s="74"/>
      <c r="TFU33" s="74"/>
      <c r="TFV33" s="550"/>
      <c r="TFW33" s="117"/>
      <c r="TFX33" s="74"/>
      <c r="TFY33" s="74"/>
      <c r="TGK33" s="74"/>
      <c r="TGL33" s="550"/>
      <c r="TGM33" s="117"/>
      <c r="TGN33" s="74"/>
      <c r="TGO33" s="74"/>
      <c r="THA33" s="74"/>
      <c r="THB33" s="550"/>
      <c r="THC33" s="117"/>
      <c r="THD33" s="74"/>
      <c r="THE33" s="74"/>
      <c r="THQ33" s="74"/>
      <c r="THR33" s="550"/>
      <c r="THS33" s="117"/>
      <c r="THT33" s="74"/>
      <c r="THU33" s="74"/>
      <c r="TIG33" s="74"/>
      <c r="TIH33" s="550"/>
      <c r="TII33" s="117"/>
      <c r="TIJ33" s="74"/>
      <c r="TIK33" s="74"/>
      <c r="TIW33" s="74"/>
      <c r="TIX33" s="550"/>
      <c r="TIY33" s="117"/>
      <c r="TIZ33" s="74"/>
      <c r="TJA33" s="74"/>
      <c r="TJM33" s="74"/>
      <c r="TJN33" s="550"/>
      <c r="TJO33" s="117"/>
      <c r="TJP33" s="74"/>
      <c r="TJQ33" s="74"/>
      <c r="TKC33" s="74"/>
      <c r="TKD33" s="550"/>
      <c r="TKE33" s="117"/>
      <c r="TKF33" s="74"/>
      <c r="TKG33" s="74"/>
      <c r="TKS33" s="74"/>
      <c r="TKT33" s="550"/>
      <c r="TKU33" s="117"/>
      <c r="TKV33" s="74"/>
      <c r="TKW33" s="74"/>
      <c r="TLI33" s="74"/>
      <c r="TLJ33" s="550"/>
      <c r="TLK33" s="117"/>
      <c r="TLL33" s="74"/>
      <c r="TLM33" s="74"/>
      <c r="TLY33" s="74"/>
      <c r="TLZ33" s="550"/>
      <c r="TMA33" s="117"/>
      <c r="TMB33" s="74"/>
      <c r="TMC33" s="74"/>
      <c r="TMO33" s="74"/>
      <c r="TMP33" s="550"/>
      <c r="TMQ33" s="117"/>
      <c r="TMR33" s="74"/>
      <c r="TMS33" s="74"/>
      <c r="TNE33" s="74"/>
      <c r="TNF33" s="550"/>
      <c r="TNG33" s="117"/>
      <c r="TNH33" s="74"/>
      <c r="TNI33" s="74"/>
      <c r="TNU33" s="74"/>
      <c r="TNV33" s="550"/>
      <c r="TNW33" s="117"/>
      <c r="TNX33" s="74"/>
      <c r="TNY33" s="74"/>
      <c r="TOK33" s="74"/>
      <c r="TOL33" s="550"/>
      <c r="TOM33" s="117"/>
      <c r="TON33" s="74"/>
      <c r="TOO33" s="74"/>
      <c r="TPA33" s="74"/>
      <c r="TPB33" s="550"/>
      <c r="TPC33" s="117"/>
      <c r="TPD33" s="74"/>
      <c r="TPE33" s="74"/>
      <c r="TPQ33" s="74"/>
      <c r="TPR33" s="550"/>
      <c r="TPS33" s="117"/>
      <c r="TPT33" s="74"/>
      <c r="TPU33" s="74"/>
      <c r="TQG33" s="74"/>
      <c r="TQH33" s="550"/>
      <c r="TQI33" s="117"/>
      <c r="TQJ33" s="74"/>
      <c r="TQK33" s="74"/>
      <c r="TQW33" s="74"/>
      <c r="TQX33" s="550"/>
      <c r="TQY33" s="117"/>
      <c r="TQZ33" s="74"/>
      <c r="TRA33" s="74"/>
      <c r="TRM33" s="74"/>
      <c r="TRN33" s="550"/>
      <c r="TRO33" s="117"/>
      <c r="TRP33" s="74"/>
      <c r="TRQ33" s="74"/>
      <c r="TSC33" s="74"/>
      <c r="TSD33" s="550"/>
      <c r="TSE33" s="117"/>
      <c r="TSF33" s="74"/>
      <c r="TSG33" s="74"/>
      <c r="TSS33" s="74"/>
      <c r="TST33" s="550"/>
      <c r="TSU33" s="117"/>
      <c r="TSV33" s="74"/>
      <c r="TSW33" s="74"/>
      <c r="TTI33" s="74"/>
      <c r="TTJ33" s="550"/>
      <c r="TTK33" s="117"/>
      <c r="TTL33" s="74"/>
      <c r="TTM33" s="74"/>
      <c r="TTY33" s="74"/>
      <c r="TTZ33" s="550"/>
      <c r="TUA33" s="117"/>
      <c r="TUB33" s="74"/>
      <c r="TUC33" s="74"/>
      <c r="TUO33" s="74"/>
      <c r="TUP33" s="550"/>
      <c r="TUQ33" s="117"/>
      <c r="TUR33" s="74"/>
      <c r="TUS33" s="74"/>
      <c r="TVE33" s="74"/>
      <c r="TVF33" s="550"/>
      <c r="TVG33" s="117"/>
      <c r="TVH33" s="74"/>
      <c r="TVI33" s="74"/>
      <c r="TVU33" s="74"/>
      <c r="TVV33" s="550"/>
      <c r="TVW33" s="117"/>
      <c r="TVX33" s="74"/>
      <c r="TVY33" s="74"/>
      <c r="TWK33" s="74"/>
      <c r="TWL33" s="550"/>
      <c r="TWM33" s="117"/>
      <c r="TWN33" s="74"/>
      <c r="TWO33" s="74"/>
      <c r="TXA33" s="74"/>
      <c r="TXB33" s="550"/>
      <c r="TXC33" s="117"/>
      <c r="TXD33" s="74"/>
      <c r="TXE33" s="74"/>
      <c r="TXQ33" s="74"/>
      <c r="TXR33" s="550"/>
      <c r="TXS33" s="117"/>
      <c r="TXT33" s="74"/>
      <c r="TXU33" s="74"/>
      <c r="TYG33" s="74"/>
      <c r="TYH33" s="550"/>
      <c r="TYI33" s="117"/>
      <c r="TYJ33" s="74"/>
      <c r="TYK33" s="74"/>
      <c r="TYW33" s="74"/>
      <c r="TYX33" s="550"/>
      <c r="TYY33" s="117"/>
      <c r="TYZ33" s="74"/>
      <c r="TZA33" s="74"/>
      <c r="TZM33" s="74"/>
      <c r="TZN33" s="550"/>
      <c r="TZO33" s="117"/>
      <c r="TZP33" s="74"/>
      <c r="TZQ33" s="74"/>
      <c r="UAC33" s="74"/>
      <c r="UAD33" s="550"/>
      <c r="UAE33" s="117"/>
      <c r="UAF33" s="74"/>
      <c r="UAG33" s="74"/>
      <c r="UAS33" s="74"/>
      <c r="UAT33" s="550"/>
      <c r="UAU33" s="117"/>
      <c r="UAV33" s="74"/>
      <c r="UAW33" s="74"/>
      <c r="UBI33" s="74"/>
      <c r="UBJ33" s="550"/>
      <c r="UBK33" s="117"/>
      <c r="UBL33" s="74"/>
      <c r="UBM33" s="74"/>
      <c r="UBY33" s="74"/>
      <c r="UBZ33" s="550"/>
      <c r="UCA33" s="117"/>
      <c r="UCB33" s="74"/>
      <c r="UCC33" s="74"/>
      <c r="UCO33" s="74"/>
      <c r="UCP33" s="550"/>
      <c r="UCQ33" s="117"/>
      <c r="UCR33" s="74"/>
      <c r="UCS33" s="74"/>
      <c r="UDE33" s="74"/>
      <c r="UDF33" s="550"/>
      <c r="UDG33" s="117"/>
      <c r="UDH33" s="74"/>
      <c r="UDI33" s="74"/>
      <c r="UDU33" s="74"/>
      <c r="UDV33" s="550"/>
      <c r="UDW33" s="117"/>
      <c r="UDX33" s="74"/>
      <c r="UDY33" s="74"/>
      <c r="UEK33" s="74"/>
      <c r="UEL33" s="550"/>
      <c r="UEM33" s="117"/>
      <c r="UEN33" s="74"/>
      <c r="UEO33" s="74"/>
      <c r="UFA33" s="74"/>
      <c r="UFB33" s="550"/>
      <c r="UFC33" s="117"/>
      <c r="UFD33" s="74"/>
      <c r="UFE33" s="74"/>
      <c r="UFQ33" s="74"/>
      <c r="UFR33" s="550"/>
      <c r="UFS33" s="117"/>
      <c r="UFT33" s="74"/>
      <c r="UFU33" s="74"/>
      <c r="UGG33" s="74"/>
      <c r="UGH33" s="550"/>
      <c r="UGI33" s="117"/>
      <c r="UGJ33" s="74"/>
      <c r="UGK33" s="74"/>
      <c r="UGW33" s="74"/>
      <c r="UGX33" s="550"/>
      <c r="UGY33" s="117"/>
      <c r="UGZ33" s="74"/>
      <c r="UHA33" s="74"/>
      <c r="UHM33" s="74"/>
      <c r="UHN33" s="550"/>
      <c r="UHO33" s="117"/>
      <c r="UHP33" s="74"/>
      <c r="UHQ33" s="74"/>
      <c r="UIC33" s="74"/>
      <c r="UID33" s="550"/>
      <c r="UIE33" s="117"/>
      <c r="UIF33" s="74"/>
      <c r="UIG33" s="74"/>
      <c r="UIS33" s="74"/>
      <c r="UIT33" s="550"/>
      <c r="UIU33" s="117"/>
      <c r="UIV33" s="74"/>
      <c r="UIW33" s="74"/>
      <c r="UJI33" s="74"/>
      <c r="UJJ33" s="550"/>
      <c r="UJK33" s="117"/>
      <c r="UJL33" s="74"/>
      <c r="UJM33" s="74"/>
      <c r="UJY33" s="74"/>
      <c r="UJZ33" s="550"/>
      <c r="UKA33" s="117"/>
      <c r="UKB33" s="74"/>
      <c r="UKC33" s="74"/>
      <c r="UKO33" s="74"/>
      <c r="UKP33" s="550"/>
      <c r="UKQ33" s="117"/>
      <c r="UKR33" s="74"/>
      <c r="UKS33" s="74"/>
      <c r="ULE33" s="74"/>
      <c r="ULF33" s="550"/>
      <c r="ULG33" s="117"/>
      <c r="ULH33" s="74"/>
      <c r="ULI33" s="74"/>
      <c r="ULU33" s="74"/>
      <c r="ULV33" s="550"/>
      <c r="ULW33" s="117"/>
      <c r="ULX33" s="74"/>
      <c r="ULY33" s="74"/>
      <c r="UMK33" s="74"/>
      <c r="UML33" s="550"/>
      <c r="UMM33" s="117"/>
      <c r="UMN33" s="74"/>
      <c r="UMO33" s="74"/>
      <c r="UNA33" s="74"/>
      <c r="UNB33" s="550"/>
      <c r="UNC33" s="117"/>
      <c r="UND33" s="74"/>
      <c r="UNE33" s="74"/>
      <c r="UNQ33" s="74"/>
      <c r="UNR33" s="550"/>
      <c r="UNS33" s="117"/>
      <c r="UNT33" s="74"/>
      <c r="UNU33" s="74"/>
      <c r="UOG33" s="74"/>
      <c r="UOH33" s="550"/>
      <c r="UOI33" s="117"/>
      <c r="UOJ33" s="74"/>
      <c r="UOK33" s="74"/>
      <c r="UOW33" s="74"/>
      <c r="UOX33" s="550"/>
      <c r="UOY33" s="117"/>
      <c r="UOZ33" s="74"/>
      <c r="UPA33" s="74"/>
      <c r="UPM33" s="74"/>
      <c r="UPN33" s="550"/>
      <c r="UPO33" s="117"/>
      <c r="UPP33" s="74"/>
      <c r="UPQ33" s="74"/>
      <c r="UQC33" s="74"/>
      <c r="UQD33" s="550"/>
      <c r="UQE33" s="117"/>
      <c r="UQF33" s="74"/>
      <c r="UQG33" s="74"/>
      <c r="UQS33" s="74"/>
      <c r="UQT33" s="550"/>
      <c r="UQU33" s="117"/>
      <c r="UQV33" s="74"/>
      <c r="UQW33" s="74"/>
      <c r="URI33" s="74"/>
      <c r="URJ33" s="550"/>
      <c r="URK33" s="117"/>
      <c r="URL33" s="74"/>
      <c r="URM33" s="74"/>
      <c r="URY33" s="74"/>
      <c r="URZ33" s="550"/>
      <c r="USA33" s="117"/>
      <c r="USB33" s="74"/>
      <c r="USC33" s="74"/>
      <c r="USO33" s="74"/>
      <c r="USP33" s="550"/>
      <c r="USQ33" s="117"/>
      <c r="USR33" s="74"/>
      <c r="USS33" s="74"/>
      <c r="UTE33" s="74"/>
      <c r="UTF33" s="550"/>
      <c r="UTG33" s="117"/>
      <c r="UTH33" s="74"/>
      <c r="UTI33" s="74"/>
      <c r="UTU33" s="74"/>
      <c r="UTV33" s="550"/>
      <c r="UTW33" s="117"/>
      <c r="UTX33" s="74"/>
      <c r="UTY33" s="74"/>
      <c r="UUK33" s="74"/>
      <c r="UUL33" s="550"/>
      <c r="UUM33" s="117"/>
      <c r="UUN33" s="74"/>
      <c r="UUO33" s="74"/>
      <c r="UVA33" s="74"/>
      <c r="UVB33" s="550"/>
      <c r="UVC33" s="117"/>
      <c r="UVD33" s="74"/>
      <c r="UVE33" s="74"/>
      <c r="UVQ33" s="74"/>
      <c r="UVR33" s="550"/>
      <c r="UVS33" s="117"/>
      <c r="UVT33" s="74"/>
      <c r="UVU33" s="74"/>
      <c r="UWG33" s="74"/>
      <c r="UWH33" s="550"/>
      <c r="UWI33" s="117"/>
      <c r="UWJ33" s="74"/>
      <c r="UWK33" s="74"/>
      <c r="UWW33" s="74"/>
      <c r="UWX33" s="550"/>
      <c r="UWY33" s="117"/>
      <c r="UWZ33" s="74"/>
      <c r="UXA33" s="74"/>
      <c r="UXM33" s="74"/>
      <c r="UXN33" s="550"/>
      <c r="UXO33" s="117"/>
      <c r="UXP33" s="74"/>
      <c r="UXQ33" s="74"/>
      <c r="UYC33" s="74"/>
      <c r="UYD33" s="550"/>
      <c r="UYE33" s="117"/>
      <c r="UYF33" s="74"/>
      <c r="UYG33" s="74"/>
      <c r="UYS33" s="74"/>
      <c r="UYT33" s="550"/>
      <c r="UYU33" s="117"/>
      <c r="UYV33" s="74"/>
      <c r="UYW33" s="74"/>
      <c r="UZI33" s="74"/>
      <c r="UZJ33" s="550"/>
      <c r="UZK33" s="117"/>
      <c r="UZL33" s="74"/>
      <c r="UZM33" s="74"/>
      <c r="UZY33" s="74"/>
      <c r="UZZ33" s="550"/>
      <c r="VAA33" s="117"/>
      <c r="VAB33" s="74"/>
      <c r="VAC33" s="74"/>
      <c r="VAO33" s="74"/>
      <c r="VAP33" s="550"/>
      <c r="VAQ33" s="117"/>
      <c r="VAR33" s="74"/>
      <c r="VAS33" s="74"/>
      <c r="VBE33" s="74"/>
      <c r="VBF33" s="550"/>
      <c r="VBG33" s="117"/>
      <c r="VBH33" s="74"/>
      <c r="VBI33" s="74"/>
      <c r="VBU33" s="74"/>
      <c r="VBV33" s="550"/>
      <c r="VBW33" s="117"/>
      <c r="VBX33" s="74"/>
      <c r="VBY33" s="74"/>
      <c r="VCK33" s="74"/>
      <c r="VCL33" s="550"/>
      <c r="VCM33" s="117"/>
      <c r="VCN33" s="74"/>
      <c r="VCO33" s="74"/>
      <c r="VDA33" s="74"/>
      <c r="VDB33" s="550"/>
      <c r="VDC33" s="117"/>
      <c r="VDD33" s="74"/>
      <c r="VDE33" s="74"/>
      <c r="VDQ33" s="74"/>
      <c r="VDR33" s="550"/>
      <c r="VDS33" s="117"/>
      <c r="VDT33" s="74"/>
      <c r="VDU33" s="74"/>
      <c r="VEG33" s="74"/>
      <c r="VEH33" s="550"/>
      <c r="VEI33" s="117"/>
      <c r="VEJ33" s="74"/>
      <c r="VEK33" s="74"/>
      <c r="VEW33" s="74"/>
      <c r="VEX33" s="550"/>
      <c r="VEY33" s="117"/>
      <c r="VEZ33" s="74"/>
      <c r="VFA33" s="74"/>
      <c r="VFM33" s="74"/>
      <c r="VFN33" s="550"/>
      <c r="VFO33" s="117"/>
      <c r="VFP33" s="74"/>
      <c r="VFQ33" s="74"/>
      <c r="VGC33" s="74"/>
      <c r="VGD33" s="550"/>
      <c r="VGE33" s="117"/>
      <c r="VGF33" s="74"/>
      <c r="VGG33" s="74"/>
      <c r="VGS33" s="74"/>
      <c r="VGT33" s="550"/>
      <c r="VGU33" s="117"/>
      <c r="VGV33" s="74"/>
      <c r="VGW33" s="74"/>
      <c r="VHI33" s="74"/>
      <c r="VHJ33" s="550"/>
      <c r="VHK33" s="117"/>
      <c r="VHL33" s="74"/>
      <c r="VHM33" s="74"/>
      <c r="VHY33" s="74"/>
      <c r="VHZ33" s="550"/>
      <c r="VIA33" s="117"/>
      <c r="VIB33" s="74"/>
      <c r="VIC33" s="74"/>
      <c r="VIO33" s="74"/>
      <c r="VIP33" s="550"/>
      <c r="VIQ33" s="117"/>
      <c r="VIR33" s="74"/>
      <c r="VIS33" s="74"/>
      <c r="VJE33" s="74"/>
      <c r="VJF33" s="550"/>
      <c r="VJG33" s="117"/>
      <c r="VJH33" s="74"/>
      <c r="VJI33" s="74"/>
      <c r="VJU33" s="74"/>
      <c r="VJV33" s="550"/>
      <c r="VJW33" s="117"/>
      <c r="VJX33" s="74"/>
      <c r="VJY33" s="74"/>
      <c r="VKK33" s="74"/>
      <c r="VKL33" s="550"/>
      <c r="VKM33" s="117"/>
      <c r="VKN33" s="74"/>
      <c r="VKO33" s="74"/>
      <c r="VLA33" s="74"/>
      <c r="VLB33" s="550"/>
      <c r="VLC33" s="117"/>
      <c r="VLD33" s="74"/>
      <c r="VLE33" s="74"/>
      <c r="VLQ33" s="74"/>
      <c r="VLR33" s="550"/>
      <c r="VLS33" s="117"/>
      <c r="VLT33" s="74"/>
      <c r="VLU33" s="74"/>
      <c r="VMG33" s="74"/>
      <c r="VMH33" s="550"/>
      <c r="VMI33" s="117"/>
      <c r="VMJ33" s="74"/>
      <c r="VMK33" s="74"/>
      <c r="VMW33" s="74"/>
      <c r="VMX33" s="550"/>
      <c r="VMY33" s="117"/>
      <c r="VMZ33" s="74"/>
      <c r="VNA33" s="74"/>
      <c r="VNM33" s="74"/>
      <c r="VNN33" s="550"/>
      <c r="VNO33" s="117"/>
      <c r="VNP33" s="74"/>
      <c r="VNQ33" s="74"/>
      <c r="VOC33" s="74"/>
      <c r="VOD33" s="550"/>
      <c r="VOE33" s="117"/>
      <c r="VOF33" s="74"/>
      <c r="VOG33" s="74"/>
      <c r="VOS33" s="74"/>
      <c r="VOT33" s="550"/>
      <c r="VOU33" s="117"/>
      <c r="VOV33" s="74"/>
      <c r="VOW33" s="74"/>
      <c r="VPI33" s="74"/>
      <c r="VPJ33" s="550"/>
      <c r="VPK33" s="117"/>
      <c r="VPL33" s="74"/>
      <c r="VPM33" s="74"/>
      <c r="VPY33" s="74"/>
      <c r="VPZ33" s="550"/>
      <c r="VQA33" s="117"/>
      <c r="VQB33" s="74"/>
      <c r="VQC33" s="74"/>
      <c r="VQO33" s="74"/>
      <c r="VQP33" s="550"/>
      <c r="VQQ33" s="117"/>
      <c r="VQR33" s="74"/>
      <c r="VQS33" s="74"/>
      <c r="VRE33" s="74"/>
      <c r="VRF33" s="550"/>
      <c r="VRG33" s="117"/>
      <c r="VRH33" s="74"/>
      <c r="VRI33" s="74"/>
      <c r="VRU33" s="74"/>
      <c r="VRV33" s="550"/>
      <c r="VRW33" s="117"/>
      <c r="VRX33" s="74"/>
      <c r="VRY33" s="74"/>
      <c r="VSK33" s="74"/>
      <c r="VSL33" s="550"/>
      <c r="VSM33" s="117"/>
      <c r="VSN33" s="74"/>
      <c r="VSO33" s="74"/>
      <c r="VTA33" s="74"/>
      <c r="VTB33" s="550"/>
      <c r="VTC33" s="117"/>
      <c r="VTD33" s="74"/>
      <c r="VTE33" s="74"/>
      <c r="VTQ33" s="74"/>
      <c r="VTR33" s="550"/>
      <c r="VTS33" s="117"/>
      <c r="VTT33" s="74"/>
      <c r="VTU33" s="74"/>
      <c r="VUG33" s="74"/>
      <c r="VUH33" s="550"/>
      <c r="VUI33" s="117"/>
      <c r="VUJ33" s="74"/>
      <c r="VUK33" s="74"/>
      <c r="VUW33" s="74"/>
      <c r="VUX33" s="550"/>
      <c r="VUY33" s="117"/>
      <c r="VUZ33" s="74"/>
      <c r="VVA33" s="74"/>
      <c r="VVM33" s="74"/>
      <c r="VVN33" s="550"/>
      <c r="VVO33" s="117"/>
      <c r="VVP33" s="74"/>
      <c r="VVQ33" s="74"/>
      <c r="VWC33" s="74"/>
      <c r="VWD33" s="550"/>
      <c r="VWE33" s="117"/>
      <c r="VWF33" s="74"/>
      <c r="VWG33" s="74"/>
      <c r="VWS33" s="74"/>
      <c r="VWT33" s="550"/>
      <c r="VWU33" s="117"/>
      <c r="VWV33" s="74"/>
      <c r="VWW33" s="74"/>
      <c r="VXI33" s="74"/>
      <c r="VXJ33" s="550"/>
      <c r="VXK33" s="117"/>
      <c r="VXL33" s="74"/>
      <c r="VXM33" s="74"/>
      <c r="VXY33" s="74"/>
      <c r="VXZ33" s="550"/>
      <c r="VYA33" s="117"/>
      <c r="VYB33" s="74"/>
      <c r="VYC33" s="74"/>
      <c r="VYO33" s="74"/>
      <c r="VYP33" s="550"/>
      <c r="VYQ33" s="117"/>
      <c r="VYR33" s="74"/>
      <c r="VYS33" s="74"/>
      <c r="VZE33" s="74"/>
      <c r="VZF33" s="550"/>
      <c r="VZG33" s="117"/>
      <c r="VZH33" s="74"/>
      <c r="VZI33" s="74"/>
      <c r="VZU33" s="74"/>
      <c r="VZV33" s="550"/>
      <c r="VZW33" s="117"/>
      <c r="VZX33" s="74"/>
      <c r="VZY33" s="74"/>
      <c r="WAK33" s="74"/>
      <c r="WAL33" s="550"/>
      <c r="WAM33" s="117"/>
      <c r="WAN33" s="74"/>
      <c r="WAO33" s="74"/>
      <c r="WBA33" s="74"/>
      <c r="WBB33" s="550"/>
      <c r="WBC33" s="117"/>
      <c r="WBD33" s="74"/>
      <c r="WBE33" s="74"/>
      <c r="WBQ33" s="74"/>
      <c r="WBR33" s="550"/>
      <c r="WBS33" s="117"/>
      <c r="WBT33" s="74"/>
      <c r="WBU33" s="74"/>
      <c r="WCG33" s="74"/>
      <c r="WCH33" s="550"/>
      <c r="WCI33" s="117"/>
      <c r="WCJ33" s="74"/>
      <c r="WCK33" s="74"/>
      <c r="WCW33" s="74"/>
      <c r="WCX33" s="550"/>
      <c r="WCY33" s="117"/>
      <c r="WCZ33" s="74"/>
      <c r="WDA33" s="74"/>
      <c r="WDM33" s="74"/>
      <c r="WDN33" s="550"/>
      <c r="WDO33" s="117"/>
      <c r="WDP33" s="74"/>
      <c r="WDQ33" s="74"/>
      <c r="WEC33" s="74"/>
      <c r="WED33" s="550"/>
      <c r="WEE33" s="117"/>
      <c r="WEF33" s="74"/>
      <c r="WEG33" s="74"/>
      <c r="WES33" s="74"/>
      <c r="WET33" s="550"/>
      <c r="WEU33" s="117"/>
      <c r="WEV33" s="74"/>
      <c r="WEW33" s="74"/>
      <c r="WFI33" s="74"/>
      <c r="WFJ33" s="550"/>
      <c r="WFK33" s="117"/>
      <c r="WFL33" s="74"/>
      <c r="WFM33" s="74"/>
      <c r="WFY33" s="74"/>
      <c r="WFZ33" s="550"/>
      <c r="WGA33" s="117"/>
      <c r="WGB33" s="74"/>
      <c r="WGC33" s="74"/>
      <c r="WGO33" s="74"/>
      <c r="WGP33" s="550"/>
      <c r="WGQ33" s="117"/>
      <c r="WGR33" s="74"/>
      <c r="WGS33" s="74"/>
      <c r="WHE33" s="74"/>
      <c r="WHF33" s="550"/>
      <c r="WHG33" s="117"/>
      <c r="WHH33" s="74"/>
      <c r="WHI33" s="74"/>
      <c r="WHU33" s="74"/>
      <c r="WHV33" s="550"/>
      <c r="WHW33" s="117"/>
      <c r="WHX33" s="74"/>
      <c r="WHY33" s="74"/>
      <c r="WIK33" s="74"/>
      <c r="WIL33" s="550"/>
      <c r="WIM33" s="117"/>
      <c r="WIN33" s="74"/>
      <c r="WIO33" s="74"/>
      <c r="WJA33" s="74"/>
      <c r="WJB33" s="550"/>
      <c r="WJC33" s="117"/>
      <c r="WJD33" s="74"/>
      <c r="WJE33" s="74"/>
      <c r="WJQ33" s="74"/>
      <c r="WJR33" s="550"/>
      <c r="WJS33" s="117"/>
      <c r="WJT33" s="74"/>
      <c r="WJU33" s="74"/>
      <c r="WKG33" s="74"/>
      <c r="WKH33" s="550"/>
      <c r="WKI33" s="117"/>
      <c r="WKJ33" s="74"/>
      <c r="WKK33" s="74"/>
      <c r="WKW33" s="74"/>
      <c r="WKX33" s="550"/>
      <c r="WKY33" s="117"/>
      <c r="WKZ33" s="74"/>
      <c r="WLA33" s="74"/>
      <c r="WLM33" s="74"/>
      <c r="WLN33" s="550"/>
      <c r="WLO33" s="117"/>
      <c r="WLP33" s="74"/>
      <c r="WLQ33" s="74"/>
      <c r="WMC33" s="74"/>
      <c r="WMD33" s="550"/>
      <c r="WME33" s="117"/>
      <c r="WMF33" s="74"/>
      <c r="WMG33" s="74"/>
      <c r="WMS33" s="74"/>
      <c r="WMT33" s="550"/>
      <c r="WMU33" s="117"/>
      <c r="WMV33" s="74"/>
      <c r="WMW33" s="74"/>
      <c r="WNI33" s="74"/>
      <c r="WNJ33" s="550"/>
      <c r="WNK33" s="117"/>
      <c r="WNL33" s="74"/>
      <c r="WNM33" s="74"/>
      <c r="WNY33" s="74"/>
      <c r="WNZ33" s="550"/>
      <c r="WOA33" s="117"/>
      <c r="WOB33" s="74"/>
      <c r="WOC33" s="74"/>
      <c r="WOO33" s="74"/>
      <c r="WOP33" s="550"/>
      <c r="WOQ33" s="117"/>
      <c r="WOR33" s="74"/>
      <c r="WOS33" s="74"/>
      <c r="WPE33" s="74"/>
      <c r="WPF33" s="550"/>
      <c r="WPG33" s="117"/>
      <c r="WPH33" s="74"/>
      <c r="WPI33" s="74"/>
      <c r="WPU33" s="74"/>
      <c r="WPV33" s="550"/>
      <c r="WPW33" s="117"/>
      <c r="WPX33" s="74"/>
      <c r="WPY33" s="74"/>
      <c r="WQK33" s="74"/>
      <c r="WQL33" s="550"/>
      <c r="WQM33" s="117"/>
      <c r="WQN33" s="74"/>
      <c r="WQO33" s="74"/>
      <c r="WRA33" s="74"/>
      <c r="WRB33" s="550"/>
      <c r="WRC33" s="117"/>
      <c r="WRD33" s="74"/>
      <c r="WRE33" s="74"/>
      <c r="WRQ33" s="74"/>
      <c r="WRR33" s="550"/>
      <c r="WRS33" s="117"/>
      <c r="WRT33" s="74"/>
      <c r="WRU33" s="74"/>
      <c r="WSG33" s="74"/>
      <c r="WSH33" s="550"/>
      <c r="WSI33" s="117"/>
      <c r="WSJ33" s="74"/>
      <c r="WSK33" s="74"/>
      <c r="WSW33" s="74"/>
      <c r="WSX33" s="550"/>
      <c r="WSY33" s="117"/>
      <c r="WSZ33" s="74"/>
      <c r="WTA33" s="74"/>
      <c r="WTM33" s="74"/>
      <c r="WTN33" s="550"/>
      <c r="WTO33" s="117"/>
      <c r="WTP33" s="74"/>
      <c r="WTQ33" s="74"/>
      <c r="WUC33" s="74"/>
      <c r="WUD33" s="550"/>
      <c r="WUE33" s="117"/>
      <c r="WUF33" s="74"/>
      <c r="WUG33" s="74"/>
      <c r="WUS33" s="74"/>
      <c r="WUT33" s="550"/>
      <c r="WUU33" s="117"/>
      <c r="WUV33" s="74"/>
      <c r="WUW33" s="74"/>
      <c r="WVI33" s="74"/>
      <c r="WVJ33" s="550"/>
      <c r="WVK33" s="117"/>
      <c r="WVL33" s="74"/>
      <c r="WVM33" s="74"/>
      <c r="WVY33" s="74"/>
      <c r="WVZ33" s="550"/>
      <c r="WWA33" s="117"/>
      <c r="WWB33" s="74"/>
      <c r="WWC33" s="74"/>
      <c r="WWO33" s="74"/>
      <c r="WWP33" s="550"/>
      <c r="WWQ33" s="117"/>
      <c r="WWR33" s="74"/>
      <c r="WWS33" s="74"/>
      <c r="WXE33" s="74"/>
      <c r="WXF33" s="550"/>
      <c r="WXG33" s="117"/>
      <c r="WXH33" s="74"/>
      <c r="WXI33" s="74"/>
      <c r="WXU33" s="74"/>
      <c r="WXV33" s="550"/>
      <c r="WXW33" s="117"/>
      <c r="WXX33" s="74"/>
      <c r="WXY33" s="74"/>
      <c r="WYK33" s="74"/>
      <c r="WYL33" s="550"/>
      <c r="WYM33" s="117"/>
      <c r="WYN33" s="74"/>
      <c r="WYO33" s="74"/>
      <c r="WZA33" s="74"/>
      <c r="WZB33" s="550"/>
      <c r="WZC33" s="117"/>
      <c r="WZD33" s="74"/>
      <c r="WZE33" s="74"/>
      <c r="WZQ33" s="74"/>
      <c r="WZR33" s="550"/>
      <c r="WZS33" s="117"/>
      <c r="WZT33" s="74"/>
      <c r="WZU33" s="74"/>
      <c r="XAG33" s="74"/>
      <c r="XAH33" s="550"/>
      <c r="XAI33" s="117"/>
      <c r="XAJ33" s="74"/>
      <c r="XAK33" s="74"/>
      <c r="XAW33" s="74"/>
      <c r="XAX33" s="550"/>
      <c r="XAY33" s="117"/>
      <c r="XAZ33" s="74"/>
      <c r="XBA33" s="74"/>
      <c r="XBM33" s="74"/>
      <c r="XBN33" s="550"/>
      <c r="XBO33" s="117"/>
      <c r="XBP33" s="74"/>
      <c r="XBQ33" s="74"/>
      <c r="XCC33" s="74"/>
      <c r="XCD33" s="550"/>
      <c r="XCE33" s="117"/>
      <c r="XCF33" s="74"/>
      <c r="XCG33" s="74"/>
      <c r="XCS33" s="74"/>
      <c r="XCT33" s="550"/>
      <c r="XCU33" s="117"/>
      <c r="XCV33" s="74"/>
      <c r="XCW33" s="74"/>
      <c r="XDI33" s="74"/>
      <c r="XDJ33" s="550"/>
      <c r="XDK33" s="117"/>
      <c r="XDL33" s="74"/>
      <c r="XDM33" s="74"/>
      <c r="XDY33" s="74"/>
      <c r="XDZ33" s="550"/>
      <c r="XEA33" s="117"/>
      <c r="XEB33" s="74"/>
      <c r="XEC33" s="74"/>
      <c r="XEO33" s="74"/>
      <c r="XEP33" s="550"/>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16" t="s">
        <v>477</v>
      </c>
      <c r="G34" s="617"/>
      <c r="FE34" s="74"/>
      <c r="FF34" s="605"/>
      <c r="FG34" s="605"/>
      <c r="FH34" s="114"/>
      <c r="FI34" s="74"/>
      <c r="FU34" s="74"/>
      <c r="FV34" s="605"/>
      <c r="FW34" s="605"/>
      <c r="FX34" s="114"/>
      <c r="FY34" s="74"/>
      <c r="GK34" s="74"/>
      <c r="GL34" s="605"/>
      <c r="GM34" s="605"/>
      <c r="GN34" s="114"/>
      <c r="GO34" s="74"/>
      <c r="HA34" s="74"/>
      <c r="HB34" s="605"/>
      <c r="HC34" s="605"/>
      <c r="HD34" s="114"/>
      <c r="HE34" s="74"/>
      <c r="HQ34" s="74"/>
      <c r="HR34" s="605"/>
      <c r="HS34" s="605"/>
      <c r="HT34" s="114"/>
      <c r="HU34" s="74"/>
      <c r="IG34" s="74"/>
      <c r="IH34" s="605"/>
      <c r="II34" s="605"/>
      <c r="IJ34" s="114"/>
      <c r="IK34" s="74"/>
      <c r="IW34" s="74"/>
      <c r="IX34" s="605"/>
      <c r="IY34" s="605"/>
      <c r="IZ34" s="114"/>
      <c r="JA34" s="74"/>
      <c r="JM34" s="74"/>
      <c r="JN34" s="605"/>
      <c r="JO34" s="605"/>
      <c r="JP34" s="114"/>
      <c r="JQ34" s="74"/>
      <c r="KC34" s="74"/>
      <c r="KD34" s="605"/>
      <c r="KE34" s="605"/>
      <c r="KF34" s="114"/>
      <c r="KG34" s="74"/>
      <c r="KS34" s="74"/>
      <c r="KT34" s="605"/>
      <c r="KU34" s="605"/>
      <c r="KV34" s="114"/>
      <c r="KW34" s="74"/>
      <c r="LI34" s="74"/>
      <c r="LJ34" s="605"/>
      <c r="LK34" s="605"/>
      <c r="LL34" s="114"/>
      <c r="LM34" s="74"/>
      <c r="LY34" s="74"/>
      <c r="LZ34" s="605"/>
      <c r="MA34" s="605"/>
      <c r="MB34" s="114"/>
      <c r="MC34" s="74"/>
      <c r="MO34" s="74"/>
      <c r="MP34" s="605"/>
      <c r="MQ34" s="605"/>
      <c r="MR34" s="114"/>
      <c r="MS34" s="74"/>
      <c r="NE34" s="74"/>
      <c r="NF34" s="605"/>
      <c r="NG34" s="605"/>
      <c r="NH34" s="114"/>
      <c r="NI34" s="74"/>
      <c r="NU34" s="74"/>
      <c r="NV34" s="605"/>
      <c r="NW34" s="605"/>
      <c r="NX34" s="114"/>
      <c r="NY34" s="74"/>
      <c r="OK34" s="74"/>
      <c r="OL34" s="605"/>
      <c r="OM34" s="605"/>
      <c r="ON34" s="114"/>
      <c r="OO34" s="74"/>
      <c r="PA34" s="74"/>
      <c r="PB34" s="605"/>
      <c r="PC34" s="605"/>
      <c r="PD34" s="114"/>
      <c r="PE34" s="74"/>
      <c r="PQ34" s="74"/>
      <c r="PR34" s="605"/>
      <c r="PS34" s="605"/>
      <c r="PT34" s="114"/>
      <c r="PU34" s="74"/>
      <c r="QG34" s="74"/>
      <c r="QH34" s="605"/>
      <c r="QI34" s="605"/>
      <c r="QJ34" s="114"/>
      <c r="QK34" s="74"/>
      <c r="QW34" s="74"/>
      <c r="QX34" s="605"/>
      <c r="QY34" s="605"/>
      <c r="QZ34" s="114"/>
      <c r="RA34" s="74"/>
      <c r="RM34" s="74"/>
      <c r="RN34" s="605"/>
      <c r="RO34" s="605"/>
      <c r="RP34" s="114"/>
      <c r="RQ34" s="74"/>
      <c r="SC34" s="74"/>
      <c r="SD34" s="605"/>
      <c r="SE34" s="605"/>
      <c r="SF34" s="114"/>
      <c r="SG34" s="74"/>
      <c r="SS34" s="74"/>
      <c r="ST34" s="605"/>
      <c r="SU34" s="605"/>
      <c r="SV34" s="114"/>
      <c r="SW34" s="74"/>
      <c r="TI34" s="74"/>
      <c r="TJ34" s="605"/>
      <c r="TK34" s="605"/>
      <c r="TL34" s="114"/>
      <c r="TM34" s="74"/>
      <c r="TY34" s="74"/>
      <c r="TZ34" s="605"/>
      <c r="UA34" s="605"/>
      <c r="UB34" s="114"/>
      <c r="UC34" s="74"/>
      <c r="UO34" s="74"/>
      <c r="UP34" s="605"/>
      <c r="UQ34" s="605"/>
      <c r="UR34" s="114"/>
      <c r="US34" s="74"/>
      <c r="VE34" s="74"/>
      <c r="VF34" s="605"/>
      <c r="VG34" s="605"/>
      <c r="VH34" s="114"/>
      <c r="VI34" s="74"/>
      <c r="VU34" s="74"/>
      <c r="VV34" s="605"/>
      <c r="VW34" s="605"/>
      <c r="VX34" s="114"/>
      <c r="VY34" s="74"/>
      <c r="WK34" s="74"/>
      <c r="WL34" s="605"/>
      <c r="WM34" s="605"/>
      <c r="WN34" s="114"/>
      <c r="WO34" s="74"/>
      <c r="XA34" s="74"/>
      <c r="XB34" s="605"/>
      <c r="XC34" s="605"/>
      <c r="XD34" s="114"/>
      <c r="XE34" s="74"/>
      <c r="XQ34" s="74"/>
      <c r="XR34" s="605"/>
      <c r="XS34" s="605"/>
      <c r="XT34" s="114"/>
      <c r="XU34" s="74"/>
      <c r="YG34" s="74"/>
      <c r="YH34" s="605"/>
      <c r="YI34" s="605"/>
      <c r="YJ34" s="114"/>
      <c r="YK34" s="74"/>
      <c r="YW34" s="74"/>
      <c r="YX34" s="605"/>
      <c r="YY34" s="605"/>
      <c r="YZ34" s="114"/>
      <c r="ZA34" s="74"/>
      <c r="ZM34" s="74"/>
      <c r="ZN34" s="605"/>
      <c r="ZO34" s="605"/>
      <c r="ZP34" s="114"/>
      <c r="ZQ34" s="74"/>
      <c r="AAC34" s="74"/>
      <c r="AAD34" s="605"/>
      <c r="AAE34" s="605"/>
      <c r="AAF34" s="114"/>
      <c r="AAG34" s="74"/>
      <c r="AAS34" s="74"/>
      <c r="AAT34" s="605"/>
      <c r="AAU34" s="605"/>
      <c r="AAV34" s="114"/>
      <c r="AAW34" s="74"/>
      <c r="ABI34" s="74"/>
      <c r="ABJ34" s="605"/>
      <c r="ABK34" s="605"/>
      <c r="ABL34" s="114"/>
      <c r="ABM34" s="74"/>
      <c r="ABY34" s="74"/>
      <c r="ABZ34" s="605"/>
      <c r="ACA34" s="605"/>
      <c r="ACB34" s="114"/>
      <c r="ACC34" s="74"/>
      <c r="ACO34" s="74"/>
      <c r="ACP34" s="605"/>
      <c r="ACQ34" s="605"/>
      <c r="ACR34" s="114"/>
      <c r="ACS34" s="74"/>
      <c r="ADE34" s="74"/>
      <c r="ADF34" s="605"/>
      <c r="ADG34" s="605"/>
      <c r="ADH34" s="114"/>
      <c r="ADI34" s="74"/>
      <c r="ADU34" s="74"/>
      <c r="ADV34" s="605"/>
      <c r="ADW34" s="605"/>
      <c r="ADX34" s="114"/>
      <c r="ADY34" s="74"/>
      <c r="AEK34" s="74"/>
      <c r="AEL34" s="605"/>
      <c r="AEM34" s="605"/>
      <c r="AEN34" s="114"/>
      <c r="AEO34" s="74"/>
      <c r="AFA34" s="74"/>
      <c r="AFB34" s="605"/>
      <c r="AFC34" s="605"/>
      <c r="AFD34" s="114"/>
      <c r="AFE34" s="74"/>
      <c r="AFQ34" s="74"/>
      <c r="AFR34" s="605"/>
      <c r="AFS34" s="605"/>
      <c r="AFT34" s="114"/>
      <c r="AFU34" s="74"/>
      <c r="AGG34" s="74"/>
      <c r="AGH34" s="605"/>
      <c r="AGI34" s="605"/>
      <c r="AGJ34" s="114"/>
      <c r="AGK34" s="74"/>
      <c r="AGW34" s="74"/>
      <c r="AGX34" s="605"/>
      <c r="AGY34" s="605"/>
      <c r="AGZ34" s="114"/>
      <c r="AHA34" s="74"/>
      <c r="AHM34" s="74"/>
      <c r="AHN34" s="605"/>
      <c r="AHO34" s="605"/>
      <c r="AHP34" s="114"/>
      <c r="AHQ34" s="74"/>
      <c r="AIC34" s="74"/>
      <c r="AID34" s="605"/>
      <c r="AIE34" s="605"/>
      <c r="AIF34" s="114"/>
      <c r="AIG34" s="74"/>
      <c r="AIS34" s="74"/>
      <c r="AIT34" s="605"/>
      <c r="AIU34" s="605"/>
      <c r="AIV34" s="114"/>
      <c r="AIW34" s="74"/>
      <c r="AJI34" s="74"/>
      <c r="AJJ34" s="605"/>
      <c r="AJK34" s="605"/>
      <c r="AJL34" s="114"/>
      <c r="AJM34" s="74"/>
      <c r="AJY34" s="74"/>
      <c r="AJZ34" s="605"/>
      <c r="AKA34" s="605"/>
      <c r="AKB34" s="114"/>
      <c r="AKC34" s="74"/>
      <c r="AKO34" s="74"/>
      <c r="AKP34" s="605"/>
      <c r="AKQ34" s="605"/>
      <c r="AKR34" s="114"/>
      <c r="AKS34" s="74"/>
      <c r="ALE34" s="74"/>
      <c r="ALF34" s="605"/>
      <c r="ALG34" s="605"/>
      <c r="ALH34" s="114"/>
      <c r="ALI34" s="74"/>
      <c r="ALU34" s="74"/>
      <c r="ALV34" s="605"/>
      <c r="ALW34" s="605"/>
      <c r="ALX34" s="114"/>
      <c r="ALY34" s="74"/>
      <c r="AMK34" s="74"/>
      <c r="AML34" s="605"/>
      <c r="AMM34" s="605"/>
      <c r="AMN34" s="114"/>
      <c r="AMO34" s="74"/>
      <c r="ANA34" s="74"/>
      <c r="ANB34" s="605"/>
      <c r="ANC34" s="605"/>
      <c r="AND34" s="114"/>
      <c r="ANE34" s="74"/>
      <c r="ANQ34" s="74"/>
      <c r="ANR34" s="605"/>
      <c r="ANS34" s="605"/>
      <c r="ANT34" s="114"/>
      <c r="ANU34" s="74"/>
      <c r="AOG34" s="74"/>
      <c r="AOH34" s="605"/>
      <c r="AOI34" s="605"/>
      <c r="AOJ34" s="114"/>
      <c r="AOK34" s="74"/>
      <c r="AOW34" s="74"/>
      <c r="AOX34" s="605"/>
      <c r="AOY34" s="605"/>
      <c r="AOZ34" s="114"/>
      <c r="APA34" s="74"/>
      <c r="APM34" s="74"/>
      <c r="APN34" s="605"/>
      <c r="APO34" s="605"/>
      <c r="APP34" s="114"/>
      <c r="APQ34" s="74"/>
      <c r="AQC34" s="74"/>
      <c r="AQD34" s="605"/>
      <c r="AQE34" s="605"/>
      <c r="AQF34" s="114"/>
      <c r="AQG34" s="74"/>
      <c r="AQS34" s="74"/>
      <c r="AQT34" s="605"/>
      <c r="AQU34" s="605"/>
      <c r="AQV34" s="114"/>
      <c r="AQW34" s="74"/>
      <c r="ARI34" s="74"/>
      <c r="ARJ34" s="605"/>
      <c r="ARK34" s="605"/>
      <c r="ARL34" s="114"/>
      <c r="ARM34" s="74"/>
      <c r="ARY34" s="74"/>
      <c r="ARZ34" s="605"/>
      <c r="ASA34" s="605"/>
      <c r="ASB34" s="114"/>
      <c r="ASC34" s="74"/>
      <c r="ASO34" s="74"/>
      <c r="ASP34" s="605"/>
      <c r="ASQ34" s="605"/>
      <c r="ASR34" s="114"/>
      <c r="ASS34" s="74"/>
      <c r="ATE34" s="74"/>
      <c r="ATF34" s="605"/>
      <c r="ATG34" s="605"/>
      <c r="ATH34" s="114"/>
      <c r="ATI34" s="74"/>
      <c r="ATU34" s="74"/>
      <c r="ATV34" s="605"/>
      <c r="ATW34" s="605"/>
      <c r="ATX34" s="114"/>
      <c r="ATY34" s="74"/>
      <c r="AUK34" s="74"/>
      <c r="AUL34" s="605"/>
      <c r="AUM34" s="605"/>
      <c r="AUN34" s="114"/>
      <c r="AUO34" s="74"/>
      <c r="AVA34" s="74"/>
      <c r="AVB34" s="605"/>
      <c r="AVC34" s="605"/>
      <c r="AVD34" s="114"/>
      <c r="AVE34" s="74"/>
      <c r="AVQ34" s="74"/>
      <c r="AVR34" s="605"/>
      <c r="AVS34" s="605"/>
      <c r="AVT34" s="114"/>
      <c r="AVU34" s="74"/>
      <c r="AWG34" s="74"/>
      <c r="AWH34" s="605"/>
      <c r="AWI34" s="605"/>
      <c r="AWJ34" s="114"/>
      <c r="AWK34" s="74"/>
      <c r="AWW34" s="74"/>
      <c r="AWX34" s="605"/>
      <c r="AWY34" s="605"/>
      <c r="AWZ34" s="114"/>
      <c r="AXA34" s="74"/>
      <c r="AXM34" s="74"/>
      <c r="AXN34" s="605"/>
      <c r="AXO34" s="605"/>
      <c r="AXP34" s="114"/>
      <c r="AXQ34" s="74"/>
      <c r="AYC34" s="74"/>
      <c r="AYD34" s="605"/>
      <c r="AYE34" s="605"/>
      <c r="AYF34" s="114"/>
      <c r="AYG34" s="74"/>
      <c r="AYS34" s="74"/>
      <c r="AYT34" s="605"/>
      <c r="AYU34" s="605"/>
      <c r="AYV34" s="114"/>
      <c r="AYW34" s="74"/>
      <c r="AZI34" s="74"/>
      <c r="AZJ34" s="605"/>
      <c r="AZK34" s="605"/>
      <c r="AZL34" s="114"/>
      <c r="AZM34" s="74"/>
      <c r="AZY34" s="74"/>
      <c r="AZZ34" s="605"/>
      <c r="BAA34" s="605"/>
      <c r="BAB34" s="114"/>
      <c r="BAC34" s="74"/>
      <c r="BAO34" s="74"/>
      <c r="BAP34" s="605"/>
      <c r="BAQ34" s="605"/>
      <c r="BAR34" s="114"/>
      <c r="BAS34" s="74"/>
      <c r="BBE34" s="74"/>
      <c r="BBF34" s="605"/>
      <c r="BBG34" s="605"/>
      <c r="BBH34" s="114"/>
      <c r="BBI34" s="74"/>
      <c r="BBU34" s="74"/>
      <c r="BBV34" s="605"/>
      <c r="BBW34" s="605"/>
      <c r="BBX34" s="114"/>
      <c r="BBY34" s="74"/>
      <c r="BCK34" s="74"/>
      <c r="BCL34" s="605"/>
      <c r="BCM34" s="605"/>
      <c r="BCN34" s="114"/>
      <c r="BCO34" s="74"/>
      <c r="BDA34" s="74"/>
      <c r="BDB34" s="605"/>
      <c r="BDC34" s="605"/>
      <c r="BDD34" s="114"/>
      <c r="BDE34" s="74"/>
      <c r="BDQ34" s="74"/>
      <c r="BDR34" s="605"/>
      <c r="BDS34" s="605"/>
      <c r="BDT34" s="114"/>
      <c r="BDU34" s="74"/>
      <c r="BEG34" s="74"/>
      <c r="BEH34" s="605"/>
      <c r="BEI34" s="605"/>
      <c r="BEJ34" s="114"/>
      <c r="BEK34" s="74"/>
      <c r="BEW34" s="74"/>
      <c r="BEX34" s="605"/>
      <c r="BEY34" s="605"/>
      <c r="BEZ34" s="114"/>
      <c r="BFA34" s="74"/>
      <c r="BFM34" s="74"/>
      <c r="BFN34" s="605"/>
      <c r="BFO34" s="605"/>
      <c r="BFP34" s="114"/>
      <c r="BFQ34" s="74"/>
      <c r="BGC34" s="74"/>
      <c r="BGD34" s="605"/>
      <c r="BGE34" s="605"/>
      <c r="BGF34" s="114"/>
      <c r="BGG34" s="74"/>
      <c r="BGS34" s="74"/>
      <c r="BGT34" s="605"/>
      <c r="BGU34" s="605"/>
      <c r="BGV34" s="114"/>
      <c r="BGW34" s="74"/>
      <c r="BHI34" s="74"/>
      <c r="BHJ34" s="605"/>
      <c r="BHK34" s="605"/>
      <c r="BHL34" s="114"/>
      <c r="BHM34" s="74"/>
      <c r="BHY34" s="74"/>
      <c r="BHZ34" s="605"/>
      <c r="BIA34" s="605"/>
      <c r="BIB34" s="114"/>
      <c r="BIC34" s="74"/>
      <c r="BIO34" s="74"/>
      <c r="BIP34" s="605"/>
      <c r="BIQ34" s="605"/>
      <c r="BIR34" s="114"/>
      <c r="BIS34" s="74"/>
      <c r="BJE34" s="74"/>
      <c r="BJF34" s="605"/>
      <c r="BJG34" s="605"/>
      <c r="BJH34" s="114"/>
      <c r="BJI34" s="74"/>
      <c r="BJU34" s="74"/>
      <c r="BJV34" s="605"/>
      <c r="BJW34" s="605"/>
      <c r="BJX34" s="114"/>
      <c r="BJY34" s="74"/>
      <c r="BKK34" s="74"/>
      <c r="BKL34" s="605"/>
      <c r="BKM34" s="605"/>
      <c r="BKN34" s="114"/>
      <c r="BKO34" s="74"/>
      <c r="BLA34" s="74"/>
      <c r="BLB34" s="605"/>
      <c r="BLC34" s="605"/>
      <c r="BLD34" s="114"/>
      <c r="BLE34" s="74"/>
      <c r="BLQ34" s="74"/>
      <c r="BLR34" s="605"/>
      <c r="BLS34" s="605"/>
      <c r="BLT34" s="114"/>
      <c r="BLU34" s="74"/>
      <c r="BMG34" s="74"/>
      <c r="BMH34" s="605"/>
      <c r="BMI34" s="605"/>
      <c r="BMJ34" s="114"/>
      <c r="BMK34" s="74"/>
      <c r="BMW34" s="74"/>
      <c r="BMX34" s="605"/>
      <c r="BMY34" s="605"/>
      <c r="BMZ34" s="114"/>
      <c r="BNA34" s="74"/>
      <c r="BNM34" s="74"/>
      <c r="BNN34" s="605"/>
      <c r="BNO34" s="605"/>
      <c r="BNP34" s="114"/>
      <c r="BNQ34" s="74"/>
      <c r="BOC34" s="74"/>
      <c r="BOD34" s="605"/>
      <c r="BOE34" s="605"/>
      <c r="BOF34" s="114"/>
      <c r="BOG34" s="74"/>
      <c r="BOS34" s="74"/>
      <c r="BOT34" s="605"/>
      <c r="BOU34" s="605"/>
      <c r="BOV34" s="114"/>
      <c r="BOW34" s="74"/>
      <c r="BPI34" s="74"/>
      <c r="BPJ34" s="605"/>
      <c r="BPK34" s="605"/>
      <c r="BPL34" s="114"/>
      <c r="BPM34" s="74"/>
      <c r="BPY34" s="74"/>
      <c r="BPZ34" s="605"/>
      <c r="BQA34" s="605"/>
      <c r="BQB34" s="114"/>
      <c r="BQC34" s="74"/>
      <c r="BQO34" s="74"/>
      <c r="BQP34" s="605"/>
      <c r="BQQ34" s="605"/>
      <c r="BQR34" s="114"/>
      <c r="BQS34" s="74"/>
      <c r="BRE34" s="74"/>
      <c r="BRF34" s="605"/>
      <c r="BRG34" s="605"/>
      <c r="BRH34" s="114"/>
      <c r="BRI34" s="74"/>
      <c r="BRU34" s="74"/>
      <c r="BRV34" s="605"/>
      <c r="BRW34" s="605"/>
      <c r="BRX34" s="114"/>
      <c r="BRY34" s="74"/>
      <c r="BSK34" s="74"/>
      <c r="BSL34" s="605"/>
      <c r="BSM34" s="605"/>
      <c r="BSN34" s="114"/>
      <c r="BSO34" s="74"/>
      <c r="BTA34" s="74"/>
      <c r="BTB34" s="605"/>
      <c r="BTC34" s="605"/>
      <c r="BTD34" s="114"/>
      <c r="BTE34" s="74"/>
      <c r="BTQ34" s="74"/>
      <c r="BTR34" s="605"/>
      <c r="BTS34" s="605"/>
      <c r="BTT34" s="114"/>
      <c r="BTU34" s="74"/>
      <c r="BUG34" s="74"/>
      <c r="BUH34" s="605"/>
      <c r="BUI34" s="605"/>
      <c r="BUJ34" s="114"/>
      <c r="BUK34" s="74"/>
      <c r="BUW34" s="74"/>
      <c r="BUX34" s="605"/>
      <c r="BUY34" s="605"/>
      <c r="BUZ34" s="114"/>
      <c r="BVA34" s="74"/>
      <c r="BVM34" s="74"/>
      <c r="BVN34" s="605"/>
      <c r="BVO34" s="605"/>
      <c r="BVP34" s="114"/>
      <c r="BVQ34" s="74"/>
      <c r="BWC34" s="74"/>
      <c r="BWD34" s="605"/>
      <c r="BWE34" s="605"/>
      <c r="BWF34" s="114"/>
      <c r="BWG34" s="74"/>
      <c r="BWS34" s="74"/>
      <c r="BWT34" s="605"/>
      <c r="BWU34" s="605"/>
      <c r="BWV34" s="114"/>
      <c r="BWW34" s="74"/>
      <c r="BXI34" s="74"/>
      <c r="BXJ34" s="605"/>
      <c r="BXK34" s="605"/>
      <c r="BXL34" s="114"/>
      <c r="BXM34" s="74"/>
      <c r="BXY34" s="74"/>
      <c r="BXZ34" s="605"/>
      <c r="BYA34" s="605"/>
      <c r="BYB34" s="114"/>
      <c r="BYC34" s="74"/>
      <c r="BYO34" s="74"/>
      <c r="BYP34" s="605"/>
      <c r="BYQ34" s="605"/>
      <c r="BYR34" s="114"/>
      <c r="BYS34" s="74"/>
      <c r="BZE34" s="74"/>
      <c r="BZF34" s="605"/>
      <c r="BZG34" s="605"/>
      <c r="BZH34" s="114"/>
      <c r="BZI34" s="74"/>
      <c r="BZU34" s="74"/>
      <c r="BZV34" s="605"/>
      <c r="BZW34" s="605"/>
      <c r="BZX34" s="114"/>
      <c r="BZY34" s="74"/>
      <c r="CAK34" s="74"/>
      <c r="CAL34" s="605"/>
      <c r="CAM34" s="605"/>
      <c r="CAN34" s="114"/>
      <c r="CAO34" s="74"/>
      <c r="CBA34" s="74"/>
      <c r="CBB34" s="605"/>
      <c r="CBC34" s="605"/>
      <c r="CBD34" s="114"/>
      <c r="CBE34" s="74"/>
      <c r="CBQ34" s="74"/>
      <c r="CBR34" s="605"/>
      <c r="CBS34" s="605"/>
      <c r="CBT34" s="114"/>
      <c r="CBU34" s="74"/>
      <c r="CCG34" s="74"/>
      <c r="CCH34" s="605"/>
      <c r="CCI34" s="605"/>
      <c r="CCJ34" s="114"/>
      <c r="CCK34" s="74"/>
      <c r="CCW34" s="74"/>
      <c r="CCX34" s="605"/>
      <c r="CCY34" s="605"/>
      <c r="CCZ34" s="114"/>
      <c r="CDA34" s="74"/>
      <c r="CDM34" s="74"/>
      <c r="CDN34" s="605"/>
      <c r="CDO34" s="605"/>
      <c r="CDP34" s="114"/>
      <c r="CDQ34" s="74"/>
      <c r="CEC34" s="74"/>
      <c r="CED34" s="605"/>
      <c r="CEE34" s="605"/>
      <c r="CEF34" s="114"/>
      <c r="CEG34" s="74"/>
      <c r="CES34" s="74"/>
      <c r="CET34" s="605"/>
      <c r="CEU34" s="605"/>
      <c r="CEV34" s="114"/>
      <c r="CEW34" s="74"/>
      <c r="CFI34" s="74"/>
      <c r="CFJ34" s="605"/>
      <c r="CFK34" s="605"/>
      <c r="CFL34" s="114"/>
      <c r="CFM34" s="74"/>
      <c r="CFY34" s="74"/>
      <c r="CFZ34" s="605"/>
      <c r="CGA34" s="605"/>
      <c r="CGB34" s="114"/>
      <c r="CGC34" s="74"/>
      <c r="CGO34" s="74"/>
      <c r="CGP34" s="605"/>
      <c r="CGQ34" s="605"/>
      <c r="CGR34" s="114"/>
      <c r="CGS34" s="74"/>
      <c r="CHE34" s="74"/>
      <c r="CHF34" s="605"/>
      <c r="CHG34" s="605"/>
      <c r="CHH34" s="114"/>
      <c r="CHI34" s="74"/>
      <c r="CHU34" s="74"/>
      <c r="CHV34" s="605"/>
      <c r="CHW34" s="605"/>
      <c r="CHX34" s="114"/>
      <c r="CHY34" s="74"/>
      <c r="CIK34" s="74"/>
      <c r="CIL34" s="605"/>
      <c r="CIM34" s="605"/>
      <c r="CIN34" s="114"/>
      <c r="CIO34" s="74"/>
      <c r="CJA34" s="74"/>
      <c r="CJB34" s="605"/>
      <c r="CJC34" s="605"/>
      <c r="CJD34" s="114"/>
      <c r="CJE34" s="74"/>
      <c r="CJQ34" s="74"/>
      <c r="CJR34" s="605"/>
      <c r="CJS34" s="605"/>
      <c r="CJT34" s="114"/>
      <c r="CJU34" s="74"/>
      <c r="CKG34" s="74"/>
      <c r="CKH34" s="605"/>
      <c r="CKI34" s="605"/>
      <c r="CKJ34" s="114"/>
      <c r="CKK34" s="74"/>
      <c r="CKW34" s="74"/>
      <c r="CKX34" s="605"/>
      <c r="CKY34" s="605"/>
      <c r="CKZ34" s="114"/>
      <c r="CLA34" s="74"/>
      <c r="CLM34" s="74"/>
      <c r="CLN34" s="605"/>
      <c r="CLO34" s="605"/>
      <c r="CLP34" s="114"/>
      <c r="CLQ34" s="74"/>
      <c r="CMC34" s="74"/>
      <c r="CMD34" s="605"/>
      <c r="CME34" s="605"/>
      <c r="CMF34" s="114"/>
      <c r="CMG34" s="74"/>
      <c r="CMS34" s="74"/>
      <c r="CMT34" s="605"/>
      <c r="CMU34" s="605"/>
      <c r="CMV34" s="114"/>
      <c r="CMW34" s="74"/>
      <c r="CNI34" s="74"/>
      <c r="CNJ34" s="605"/>
      <c r="CNK34" s="605"/>
      <c r="CNL34" s="114"/>
      <c r="CNM34" s="74"/>
      <c r="CNY34" s="74"/>
      <c r="CNZ34" s="605"/>
      <c r="COA34" s="605"/>
      <c r="COB34" s="114"/>
      <c r="COC34" s="74"/>
      <c r="COO34" s="74"/>
      <c r="COP34" s="605"/>
      <c r="COQ34" s="605"/>
      <c r="COR34" s="114"/>
      <c r="COS34" s="74"/>
      <c r="CPE34" s="74"/>
      <c r="CPF34" s="605"/>
      <c r="CPG34" s="605"/>
      <c r="CPH34" s="114"/>
      <c r="CPI34" s="74"/>
      <c r="CPU34" s="74"/>
      <c r="CPV34" s="605"/>
      <c r="CPW34" s="605"/>
      <c r="CPX34" s="114"/>
      <c r="CPY34" s="74"/>
      <c r="CQK34" s="74"/>
      <c r="CQL34" s="605"/>
      <c r="CQM34" s="605"/>
      <c r="CQN34" s="114"/>
      <c r="CQO34" s="74"/>
      <c r="CRA34" s="74"/>
      <c r="CRB34" s="605"/>
      <c r="CRC34" s="605"/>
      <c r="CRD34" s="114"/>
      <c r="CRE34" s="74"/>
      <c r="CRQ34" s="74"/>
      <c r="CRR34" s="605"/>
      <c r="CRS34" s="605"/>
      <c r="CRT34" s="114"/>
      <c r="CRU34" s="74"/>
      <c r="CSG34" s="74"/>
      <c r="CSH34" s="605"/>
      <c r="CSI34" s="605"/>
      <c r="CSJ34" s="114"/>
      <c r="CSK34" s="74"/>
      <c r="CSW34" s="74"/>
      <c r="CSX34" s="605"/>
      <c r="CSY34" s="605"/>
      <c r="CSZ34" s="114"/>
      <c r="CTA34" s="74"/>
      <c r="CTM34" s="74"/>
      <c r="CTN34" s="605"/>
      <c r="CTO34" s="605"/>
      <c r="CTP34" s="114"/>
      <c r="CTQ34" s="74"/>
      <c r="CUC34" s="74"/>
      <c r="CUD34" s="605"/>
      <c r="CUE34" s="605"/>
      <c r="CUF34" s="114"/>
      <c r="CUG34" s="74"/>
      <c r="CUS34" s="74"/>
      <c r="CUT34" s="605"/>
      <c r="CUU34" s="605"/>
      <c r="CUV34" s="114"/>
      <c r="CUW34" s="74"/>
      <c r="CVI34" s="74"/>
      <c r="CVJ34" s="605"/>
      <c r="CVK34" s="605"/>
      <c r="CVL34" s="114"/>
      <c r="CVM34" s="74"/>
      <c r="CVY34" s="74"/>
      <c r="CVZ34" s="605"/>
      <c r="CWA34" s="605"/>
      <c r="CWB34" s="114"/>
      <c r="CWC34" s="74"/>
      <c r="CWO34" s="74"/>
      <c r="CWP34" s="605"/>
      <c r="CWQ34" s="605"/>
      <c r="CWR34" s="114"/>
      <c r="CWS34" s="74"/>
      <c r="CXE34" s="74"/>
      <c r="CXF34" s="605"/>
      <c r="CXG34" s="605"/>
      <c r="CXH34" s="114"/>
      <c r="CXI34" s="74"/>
      <c r="CXU34" s="74"/>
      <c r="CXV34" s="605"/>
      <c r="CXW34" s="605"/>
      <c r="CXX34" s="114"/>
      <c r="CXY34" s="74"/>
      <c r="CYK34" s="74"/>
      <c r="CYL34" s="605"/>
      <c r="CYM34" s="605"/>
      <c r="CYN34" s="114"/>
      <c r="CYO34" s="74"/>
      <c r="CZA34" s="74"/>
      <c r="CZB34" s="605"/>
      <c r="CZC34" s="605"/>
      <c r="CZD34" s="114"/>
      <c r="CZE34" s="74"/>
      <c r="CZQ34" s="74"/>
      <c r="CZR34" s="605"/>
      <c r="CZS34" s="605"/>
      <c r="CZT34" s="114"/>
      <c r="CZU34" s="74"/>
      <c r="DAG34" s="74"/>
      <c r="DAH34" s="605"/>
      <c r="DAI34" s="605"/>
      <c r="DAJ34" s="114"/>
      <c r="DAK34" s="74"/>
      <c r="DAW34" s="74"/>
      <c r="DAX34" s="605"/>
      <c r="DAY34" s="605"/>
      <c r="DAZ34" s="114"/>
      <c r="DBA34" s="74"/>
      <c r="DBM34" s="74"/>
      <c r="DBN34" s="605"/>
      <c r="DBO34" s="605"/>
      <c r="DBP34" s="114"/>
      <c r="DBQ34" s="74"/>
      <c r="DCC34" s="74"/>
      <c r="DCD34" s="605"/>
      <c r="DCE34" s="605"/>
      <c r="DCF34" s="114"/>
      <c r="DCG34" s="74"/>
      <c r="DCS34" s="74"/>
      <c r="DCT34" s="605"/>
      <c r="DCU34" s="605"/>
      <c r="DCV34" s="114"/>
      <c r="DCW34" s="74"/>
      <c r="DDI34" s="74"/>
      <c r="DDJ34" s="605"/>
      <c r="DDK34" s="605"/>
      <c r="DDL34" s="114"/>
      <c r="DDM34" s="74"/>
      <c r="DDY34" s="74"/>
      <c r="DDZ34" s="605"/>
      <c r="DEA34" s="605"/>
      <c r="DEB34" s="114"/>
      <c r="DEC34" s="74"/>
      <c r="DEO34" s="74"/>
      <c r="DEP34" s="605"/>
      <c r="DEQ34" s="605"/>
      <c r="DER34" s="114"/>
      <c r="DES34" s="74"/>
      <c r="DFE34" s="74"/>
      <c r="DFF34" s="605"/>
      <c r="DFG34" s="605"/>
      <c r="DFH34" s="114"/>
      <c r="DFI34" s="74"/>
      <c r="DFU34" s="74"/>
      <c r="DFV34" s="605"/>
      <c r="DFW34" s="605"/>
      <c r="DFX34" s="114"/>
      <c r="DFY34" s="74"/>
      <c r="DGK34" s="74"/>
      <c r="DGL34" s="605"/>
      <c r="DGM34" s="605"/>
      <c r="DGN34" s="114"/>
      <c r="DGO34" s="74"/>
      <c r="DHA34" s="74"/>
      <c r="DHB34" s="605"/>
      <c r="DHC34" s="605"/>
      <c r="DHD34" s="114"/>
      <c r="DHE34" s="74"/>
      <c r="DHQ34" s="74"/>
      <c r="DHR34" s="605"/>
      <c r="DHS34" s="605"/>
      <c r="DHT34" s="114"/>
      <c r="DHU34" s="74"/>
      <c r="DIG34" s="74"/>
      <c r="DIH34" s="605"/>
      <c r="DII34" s="605"/>
      <c r="DIJ34" s="114"/>
      <c r="DIK34" s="74"/>
      <c r="DIW34" s="74"/>
      <c r="DIX34" s="605"/>
      <c r="DIY34" s="605"/>
      <c r="DIZ34" s="114"/>
      <c r="DJA34" s="74"/>
      <c r="DJM34" s="74"/>
      <c r="DJN34" s="605"/>
      <c r="DJO34" s="605"/>
      <c r="DJP34" s="114"/>
      <c r="DJQ34" s="74"/>
      <c r="DKC34" s="74"/>
      <c r="DKD34" s="605"/>
      <c r="DKE34" s="605"/>
      <c r="DKF34" s="114"/>
      <c r="DKG34" s="74"/>
      <c r="DKS34" s="74"/>
      <c r="DKT34" s="605"/>
      <c r="DKU34" s="605"/>
      <c r="DKV34" s="114"/>
      <c r="DKW34" s="74"/>
      <c r="DLI34" s="74"/>
      <c r="DLJ34" s="605"/>
      <c r="DLK34" s="605"/>
      <c r="DLL34" s="114"/>
      <c r="DLM34" s="74"/>
      <c r="DLY34" s="74"/>
      <c r="DLZ34" s="605"/>
      <c r="DMA34" s="605"/>
      <c r="DMB34" s="114"/>
      <c r="DMC34" s="74"/>
      <c r="DMO34" s="74"/>
      <c r="DMP34" s="605"/>
      <c r="DMQ34" s="605"/>
      <c r="DMR34" s="114"/>
      <c r="DMS34" s="74"/>
      <c r="DNE34" s="74"/>
      <c r="DNF34" s="605"/>
      <c r="DNG34" s="605"/>
      <c r="DNH34" s="114"/>
      <c r="DNI34" s="74"/>
      <c r="DNU34" s="74"/>
      <c r="DNV34" s="605"/>
      <c r="DNW34" s="605"/>
      <c r="DNX34" s="114"/>
      <c r="DNY34" s="74"/>
      <c r="DOK34" s="74"/>
      <c r="DOL34" s="605"/>
      <c r="DOM34" s="605"/>
      <c r="DON34" s="114"/>
      <c r="DOO34" s="74"/>
      <c r="DPA34" s="74"/>
      <c r="DPB34" s="605"/>
      <c r="DPC34" s="605"/>
      <c r="DPD34" s="114"/>
      <c r="DPE34" s="74"/>
      <c r="DPQ34" s="74"/>
      <c r="DPR34" s="605"/>
      <c r="DPS34" s="605"/>
      <c r="DPT34" s="114"/>
      <c r="DPU34" s="74"/>
      <c r="DQG34" s="74"/>
      <c r="DQH34" s="605"/>
      <c r="DQI34" s="605"/>
      <c r="DQJ34" s="114"/>
      <c r="DQK34" s="74"/>
      <c r="DQW34" s="74"/>
      <c r="DQX34" s="605"/>
      <c r="DQY34" s="605"/>
      <c r="DQZ34" s="114"/>
      <c r="DRA34" s="74"/>
      <c r="DRM34" s="74"/>
      <c r="DRN34" s="605"/>
      <c r="DRO34" s="605"/>
      <c r="DRP34" s="114"/>
      <c r="DRQ34" s="74"/>
      <c r="DSC34" s="74"/>
      <c r="DSD34" s="605"/>
      <c r="DSE34" s="605"/>
      <c r="DSF34" s="114"/>
      <c r="DSG34" s="74"/>
      <c r="DSS34" s="74"/>
      <c r="DST34" s="605"/>
      <c r="DSU34" s="605"/>
      <c r="DSV34" s="114"/>
      <c r="DSW34" s="74"/>
      <c r="DTI34" s="74"/>
      <c r="DTJ34" s="605"/>
      <c r="DTK34" s="605"/>
      <c r="DTL34" s="114"/>
      <c r="DTM34" s="74"/>
      <c r="DTY34" s="74"/>
      <c r="DTZ34" s="605"/>
      <c r="DUA34" s="605"/>
      <c r="DUB34" s="114"/>
      <c r="DUC34" s="74"/>
      <c r="DUO34" s="74"/>
      <c r="DUP34" s="605"/>
      <c r="DUQ34" s="605"/>
      <c r="DUR34" s="114"/>
      <c r="DUS34" s="74"/>
      <c r="DVE34" s="74"/>
      <c r="DVF34" s="605"/>
      <c r="DVG34" s="605"/>
      <c r="DVH34" s="114"/>
      <c r="DVI34" s="74"/>
      <c r="DVU34" s="74"/>
      <c r="DVV34" s="605"/>
      <c r="DVW34" s="605"/>
      <c r="DVX34" s="114"/>
      <c r="DVY34" s="74"/>
      <c r="DWK34" s="74"/>
      <c r="DWL34" s="605"/>
      <c r="DWM34" s="605"/>
      <c r="DWN34" s="114"/>
      <c r="DWO34" s="74"/>
      <c r="DXA34" s="74"/>
      <c r="DXB34" s="605"/>
      <c r="DXC34" s="605"/>
      <c r="DXD34" s="114"/>
      <c r="DXE34" s="74"/>
      <c r="DXQ34" s="74"/>
      <c r="DXR34" s="605"/>
      <c r="DXS34" s="605"/>
      <c r="DXT34" s="114"/>
      <c r="DXU34" s="74"/>
      <c r="DYG34" s="74"/>
      <c r="DYH34" s="605"/>
      <c r="DYI34" s="605"/>
      <c r="DYJ34" s="114"/>
      <c r="DYK34" s="74"/>
      <c r="DYW34" s="74"/>
      <c r="DYX34" s="605"/>
      <c r="DYY34" s="605"/>
      <c r="DYZ34" s="114"/>
      <c r="DZA34" s="74"/>
      <c r="DZM34" s="74"/>
      <c r="DZN34" s="605"/>
      <c r="DZO34" s="605"/>
      <c r="DZP34" s="114"/>
      <c r="DZQ34" s="74"/>
      <c r="EAC34" s="74"/>
      <c r="EAD34" s="605"/>
      <c r="EAE34" s="605"/>
      <c r="EAF34" s="114"/>
      <c r="EAG34" s="74"/>
      <c r="EAS34" s="74"/>
      <c r="EAT34" s="605"/>
      <c r="EAU34" s="605"/>
      <c r="EAV34" s="114"/>
      <c r="EAW34" s="74"/>
      <c r="EBI34" s="74"/>
      <c r="EBJ34" s="605"/>
      <c r="EBK34" s="605"/>
      <c r="EBL34" s="114"/>
      <c r="EBM34" s="74"/>
      <c r="EBY34" s="74"/>
      <c r="EBZ34" s="605"/>
      <c r="ECA34" s="605"/>
      <c r="ECB34" s="114"/>
      <c r="ECC34" s="74"/>
      <c r="ECO34" s="74"/>
      <c r="ECP34" s="605"/>
      <c r="ECQ34" s="605"/>
      <c r="ECR34" s="114"/>
      <c r="ECS34" s="74"/>
      <c r="EDE34" s="74"/>
      <c r="EDF34" s="605"/>
      <c r="EDG34" s="605"/>
      <c r="EDH34" s="114"/>
      <c r="EDI34" s="74"/>
      <c r="EDU34" s="74"/>
      <c r="EDV34" s="605"/>
      <c r="EDW34" s="605"/>
      <c r="EDX34" s="114"/>
      <c r="EDY34" s="74"/>
      <c r="EEK34" s="74"/>
      <c r="EEL34" s="605"/>
      <c r="EEM34" s="605"/>
      <c r="EEN34" s="114"/>
      <c r="EEO34" s="74"/>
      <c r="EFA34" s="74"/>
      <c r="EFB34" s="605"/>
      <c r="EFC34" s="605"/>
      <c r="EFD34" s="114"/>
      <c r="EFE34" s="74"/>
      <c r="EFQ34" s="74"/>
      <c r="EFR34" s="605"/>
      <c r="EFS34" s="605"/>
      <c r="EFT34" s="114"/>
      <c r="EFU34" s="74"/>
      <c r="EGG34" s="74"/>
      <c r="EGH34" s="605"/>
      <c r="EGI34" s="605"/>
      <c r="EGJ34" s="114"/>
      <c r="EGK34" s="74"/>
      <c r="EGW34" s="74"/>
      <c r="EGX34" s="605"/>
      <c r="EGY34" s="605"/>
      <c r="EGZ34" s="114"/>
      <c r="EHA34" s="74"/>
      <c r="EHM34" s="74"/>
      <c r="EHN34" s="605"/>
      <c r="EHO34" s="605"/>
      <c r="EHP34" s="114"/>
      <c r="EHQ34" s="74"/>
      <c r="EIC34" s="74"/>
      <c r="EID34" s="605"/>
      <c r="EIE34" s="605"/>
      <c r="EIF34" s="114"/>
      <c r="EIG34" s="74"/>
      <c r="EIS34" s="74"/>
      <c r="EIT34" s="605"/>
      <c r="EIU34" s="605"/>
      <c r="EIV34" s="114"/>
      <c r="EIW34" s="74"/>
      <c r="EJI34" s="74"/>
      <c r="EJJ34" s="605"/>
      <c r="EJK34" s="605"/>
      <c r="EJL34" s="114"/>
      <c r="EJM34" s="74"/>
      <c r="EJY34" s="74"/>
      <c r="EJZ34" s="605"/>
      <c r="EKA34" s="605"/>
      <c r="EKB34" s="114"/>
      <c r="EKC34" s="74"/>
      <c r="EKO34" s="74"/>
      <c r="EKP34" s="605"/>
      <c r="EKQ34" s="605"/>
      <c r="EKR34" s="114"/>
      <c r="EKS34" s="74"/>
      <c r="ELE34" s="74"/>
      <c r="ELF34" s="605"/>
      <c r="ELG34" s="605"/>
      <c r="ELH34" s="114"/>
      <c r="ELI34" s="74"/>
      <c r="ELU34" s="74"/>
      <c r="ELV34" s="605"/>
      <c r="ELW34" s="605"/>
      <c r="ELX34" s="114"/>
      <c r="ELY34" s="74"/>
      <c r="EMK34" s="74"/>
      <c r="EML34" s="605"/>
      <c r="EMM34" s="605"/>
      <c r="EMN34" s="114"/>
      <c r="EMO34" s="74"/>
      <c r="ENA34" s="74"/>
      <c r="ENB34" s="605"/>
      <c r="ENC34" s="605"/>
      <c r="END34" s="114"/>
      <c r="ENE34" s="74"/>
      <c r="ENQ34" s="74"/>
      <c r="ENR34" s="605"/>
      <c r="ENS34" s="605"/>
      <c r="ENT34" s="114"/>
      <c r="ENU34" s="74"/>
      <c r="EOG34" s="74"/>
      <c r="EOH34" s="605"/>
      <c r="EOI34" s="605"/>
      <c r="EOJ34" s="114"/>
      <c r="EOK34" s="74"/>
      <c r="EOW34" s="74"/>
      <c r="EOX34" s="605"/>
      <c r="EOY34" s="605"/>
      <c r="EOZ34" s="114"/>
      <c r="EPA34" s="74"/>
      <c r="EPM34" s="74"/>
      <c r="EPN34" s="605"/>
      <c r="EPO34" s="605"/>
      <c r="EPP34" s="114"/>
      <c r="EPQ34" s="74"/>
      <c r="EQC34" s="74"/>
      <c r="EQD34" s="605"/>
      <c r="EQE34" s="605"/>
      <c r="EQF34" s="114"/>
      <c r="EQG34" s="74"/>
      <c r="EQS34" s="74"/>
      <c r="EQT34" s="605"/>
      <c r="EQU34" s="605"/>
      <c r="EQV34" s="114"/>
      <c r="EQW34" s="74"/>
      <c r="ERI34" s="74"/>
      <c r="ERJ34" s="605"/>
      <c r="ERK34" s="605"/>
      <c r="ERL34" s="114"/>
      <c r="ERM34" s="74"/>
      <c r="ERY34" s="74"/>
      <c r="ERZ34" s="605"/>
      <c r="ESA34" s="605"/>
      <c r="ESB34" s="114"/>
      <c r="ESC34" s="74"/>
      <c r="ESO34" s="74"/>
      <c r="ESP34" s="605"/>
      <c r="ESQ34" s="605"/>
      <c r="ESR34" s="114"/>
      <c r="ESS34" s="74"/>
      <c r="ETE34" s="74"/>
      <c r="ETF34" s="605"/>
      <c r="ETG34" s="605"/>
      <c r="ETH34" s="114"/>
      <c r="ETI34" s="74"/>
      <c r="ETU34" s="74"/>
      <c r="ETV34" s="605"/>
      <c r="ETW34" s="605"/>
      <c r="ETX34" s="114"/>
      <c r="ETY34" s="74"/>
      <c r="EUK34" s="74"/>
      <c r="EUL34" s="605"/>
      <c r="EUM34" s="605"/>
      <c r="EUN34" s="114"/>
      <c r="EUO34" s="74"/>
      <c r="EVA34" s="74"/>
      <c r="EVB34" s="605"/>
      <c r="EVC34" s="605"/>
      <c r="EVD34" s="114"/>
      <c r="EVE34" s="74"/>
      <c r="EVQ34" s="74"/>
      <c r="EVR34" s="605"/>
      <c r="EVS34" s="605"/>
      <c r="EVT34" s="114"/>
      <c r="EVU34" s="74"/>
      <c r="EWG34" s="74"/>
      <c r="EWH34" s="605"/>
      <c r="EWI34" s="605"/>
      <c r="EWJ34" s="114"/>
      <c r="EWK34" s="74"/>
      <c r="EWW34" s="74"/>
      <c r="EWX34" s="605"/>
      <c r="EWY34" s="605"/>
      <c r="EWZ34" s="114"/>
      <c r="EXA34" s="74"/>
      <c r="EXM34" s="74"/>
      <c r="EXN34" s="605"/>
      <c r="EXO34" s="605"/>
      <c r="EXP34" s="114"/>
      <c r="EXQ34" s="74"/>
      <c r="EYC34" s="74"/>
      <c r="EYD34" s="605"/>
      <c r="EYE34" s="605"/>
      <c r="EYF34" s="114"/>
      <c r="EYG34" s="74"/>
      <c r="EYS34" s="74"/>
      <c r="EYT34" s="605"/>
      <c r="EYU34" s="605"/>
      <c r="EYV34" s="114"/>
      <c r="EYW34" s="74"/>
      <c r="EZI34" s="74"/>
      <c r="EZJ34" s="605"/>
      <c r="EZK34" s="605"/>
      <c r="EZL34" s="114"/>
      <c r="EZM34" s="74"/>
      <c r="EZY34" s="74"/>
      <c r="EZZ34" s="605"/>
      <c r="FAA34" s="605"/>
      <c r="FAB34" s="114"/>
      <c r="FAC34" s="74"/>
      <c r="FAO34" s="74"/>
      <c r="FAP34" s="605"/>
      <c r="FAQ34" s="605"/>
      <c r="FAR34" s="114"/>
      <c r="FAS34" s="74"/>
      <c r="FBE34" s="74"/>
      <c r="FBF34" s="605"/>
      <c r="FBG34" s="605"/>
      <c r="FBH34" s="114"/>
      <c r="FBI34" s="74"/>
      <c r="FBU34" s="74"/>
      <c r="FBV34" s="605"/>
      <c r="FBW34" s="605"/>
      <c r="FBX34" s="114"/>
      <c r="FBY34" s="74"/>
      <c r="FCK34" s="74"/>
      <c r="FCL34" s="605"/>
      <c r="FCM34" s="605"/>
      <c r="FCN34" s="114"/>
      <c r="FCO34" s="74"/>
      <c r="FDA34" s="74"/>
      <c r="FDB34" s="605"/>
      <c r="FDC34" s="605"/>
      <c r="FDD34" s="114"/>
      <c r="FDE34" s="74"/>
      <c r="FDQ34" s="74"/>
      <c r="FDR34" s="605"/>
      <c r="FDS34" s="605"/>
      <c r="FDT34" s="114"/>
      <c r="FDU34" s="74"/>
      <c r="FEG34" s="74"/>
      <c r="FEH34" s="605"/>
      <c r="FEI34" s="605"/>
      <c r="FEJ34" s="114"/>
      <c r="FEK34" s="74"/>
      <c r="FEW34" s="74"/>
      <c r="FEX34" s="605"/>
      <c r="FEY34" s="605"/>
      <c r="FEZ34" s="114"/>
      <c r="FFA34" s="74"/>
      <c r="FFM34" s="74"/>
      <c r="FFN34" s="605"/>
      <c r="FFO34" s="605"/>
      <c r="FFP34" s="114"/>
      <c r="FFQ34" s="74"/>
      <c r="FGC34" s="74"/>
      <c r="FGD34" s="605"/>
      <c r="FGE34" s="605"/>
      <c r="FGF34" s="114"/>
      <c r="FGG34" s="74"/>
      <c r="FGS34" s="74"/>
      <c r="FGT34" s="605"/>
      <c r="FGU34" s="605"/>
      <c r="FGV34" s="114"/>
      <c r="FGW34" s="74"/>
      <c r="FHI34" s="74"/>
      <c r="FHJ34" s="605"/>
      <c r="FHK34" s="605"/>
      <c r="FHL34" s="114"/>
      <c r="FHM34" s="74"/>
      <c r="FHY34" s="74"/>
      <c r="FHZ34" s="605"/>
      <c r="FIA34" s="605"/>
      <c r="FIB34" s="114"/>
      <c r="FIC34" s="74"/>
      <c r="FIO34" s="74"/>
      <c r="FIP34" s="605"/>
      <c r="FIQ34" s="605"/>
      <c r="FIR34" s="114"/>
      <c r="FIS34" s="74"/>
      <c r="FJE34" s="74"/>
      <c r="FJF34" s="605"/>
      <c r="FJG34" s="605"/>
      <c r="FJH34" s="114"/>
      <c r="FJI34" s="74"/>
      <c r="FJU34" s="74"/>
      <c r="FJV34" s="605"/>
      <c r="FJW34" s="605"/>
      <c r="FJX34" s="114"/>
      <c r="FJY34" s="74"/>
      <c r="FKK34" s="74"/>
      <c r="FKL34" s="605"/>
      <c r="FKM34" s="605"/>
      <c r="FKN34" s="114"/>
      <c r="FKO34" s="74"/>
      <c r="FLA34" s="74"/>
      <c r="FLB34" s="605"/>
      <c r="FLC34" s="605"/>
      <c r="FLD34" s="114"/>
      <c r="FLE34" s="74"/>
      <c r="FLQ34" s="74"/>
      <c r="FLR34" s="605"/>
      <c r="FLS34" s="605"/>
      <c r="FLT34" s="114"/>
      <c r="FLU34" s="74"/>
      <c r="FMG34" s="74"/>
      <c r="FMH34" s="605"/>
      <c r="FMI34" s="605"/>
      <c r="FMJ34" s="114"/>
      <c r="FMK34" s="74"/>
      <c r="FMW34" s="74"/>
      <c r="FMX34" s="605"/>
      <c r="FMY34" s="605"/>
      <c r="FMZ34" s="114"/>
      <c r="FNA34" s="74"/>
      <c r="FNM34" s="74"/>
      <c r="FNN34" s="605"/>
      <c r="FNO34" s="605"/>
      <c r="FNP34" s="114"/>
      <c r="FNQ34" s="74"/>
      <c r="FOC34" s="74"/>
      <c r="FOD34" s="605"/>
      <c r="FOE34" s="605"/>
      <c r="FOF34" s="114"/>
      <c r="FOG34" s="74"/>
      <c r="FOS34" s="74"/>
      <c r="FOT34" s="605"/>
      <c r="FOU34" s="605"/>
      <c r="FOV34" s="114"/>
      <c r="FOW34" s="74"/>
      <c r="FPI34" s="74"/>
      <c r="FPJ34" s="605"/>
      <c r="FPK34" s="605"/>
      <c r="FPL34" s="114"/>
      <c r="FPM34" s="74"/>
      <c r="FPY34" s="74"/>
      <c r="FPZ34" s="605"/>
      <c r="FQA34" s="605"/>
      <c r="FQB34" s="114"/>
      <c r="FQC34" s="74"/>
      <c r="FQO34" s="74"/>
      <c r="FQP34" s="605"/>
      <c r="FQQ34" s="605"/>
      <c r="FQR34" s="114"/>
      <c r="FQS34" s="74"/>
      <c r="FRE34" s="74"/>
      <c r="FRF34" s="605"/>
      <c r="FRG34" s="605"/>
      <c r="FRH34" s="114"/>
      <c r="FRI34" s="74"/>
      <c r="FRU34" s="74"/>
      <c r="FRV34" s="605"/>
      <c r="FRW34" s="605"/>
      <c r="FRX34" s="114"/>
      <c r="FRY34" s="74"/>
      <c r="FSK34" s="74"/>
      <c r="FSL34" s="605"/>
      <c r="FSM34" s="605"/>
      <c r="FSN34" s="114"/>
      <c r="FSO34" s="74"/>
      <c r="FTA34" s="74"/>
      <c r="FTB34" s="605"/>
      <c r="FTC34" s="605"/>
      <c r="FTD34" s="114"/>
      <c r="FTE34" s="74"/>
      <c r="FTQ34" s="74"/>
      <c r="FTR34" s="605"/>
      <c r="FTS34" s="605"/>
      <c r="FTT34" s="114"/>
      <c r="FTU34" s="74"/>
      <c r="FUG34" s="74"/>
      <c r="FUH34" s="605"/>
      <c r="FUI34" s="605"/>
      <c r="FUJ34" s="114"/>
      <c r="FUK34" s="74"/>
      <c r="FUW34" s="74"/>
      <c r="FUX34" s="605"/>
      <c r="FUY34" s="605"/>
      <c r="FUZ34" s="114"/>
      <c r="FVA34" s="74"/>
      <c r="FVM34" s="74"/>
      <c r="FVN34" s="605"/>
      <c r="FVO34" s="605"/>
      <c r="FVP34" s="114"/>
      <c r="FVQ34" s="74"/>
      <c r="FWC34" s="74"/>
      <c r="FWD34" s="605"/>
      <c r="FWE34" s="605"/>
      <c r="FWF34" s="114"/>
      <c r="FWG34" s="74"/>
      <c r="FWS34" s="74"/>
      <c r="FWT34" s="605"/>
      <c r="FWU34" s="605"/>
      <c r="FWV34" s="114"/>
      <c r="FWW34" s="74"/>
      <c r="FXI34" s="74"/>
      <c r="FXJ34" s="605"/>
      <c r="FXK34" s="605"/>
      <c r="FXL34" s="114"/>
      <c r="FXM34" s="74"/>
      <c r="FXY34" s="74"/>
      <c r="FXZ34" s="605"/>
      <c r="FYA34" s="605"/>
      <c r="FYB34" s="114"/>
      <c r="FYC34" s="74"/>
      <c r="FYO34" s="74"/>
      <c r="FYP34" s="605"/>
      <c r="FYQ34" s="605"/>
      <c r="FYR34" s="114"/>
      <c r="FYS34" s="74"/>
      <c r="FZE34" s="74"/>
      <c r="FZF34" s="605"/>
      <c r="FZG34" s="605"/>
      <c r="FZH34" s="114"/>
      <c r="FZI34" s="74"/>
      <c r="FZU34" s="74"/>
      <c r="FZV34" s="605"/>
      <c r="FZW34" s="605"/>
      <c r="FZX34" s="114"/>
      <c r="FZY34" s="74"/>
      <c r="GAK34" s="74"/>
      <c r="GAL34" s="605"/>
      <c r="GAM34" s="605"/>
      <c r="GAN34" s="114"/>
      <c r="GAO34" s="74"/>
      <c r="GBA34" s="74"/>
      <c r="GBB34" s="605"/>
      <c r="GBC34" s="605"/>
      <c r="GBD34" s="114"/>
      <c r="GBE34" s="74"/>
      <c r="GBQ34" s="74"/>
      <c r="GBR34" s="605"/>
      <c r="GBS34" s="605"/>
      <c r="GBT34" s="114"/>
      <c r="GBU34" s="74"/>
      <c r="GCG34" s="74"/>
      <c r="GCH34" s="605"/>
      <c r="GCI34" s="605"/>
      <c r="GCJ34" s="114"/>
      <c r="GCK34" s="74"/>
      <c r="GCW34" s="74"/>
      <c r="GCX34" s="605"/>
      <c r="GCY34" s="605"/>
      <c r="GCZ34" s="114"/>
      <c r="GDA34" s="74"/>
      <c r="GDM34" s="74"/>
      <c r="GDN34" s="605"/>
      <c r="GDO34" s="605"/>
      <c r="GDP34" s="114"/>
      <c r="GDQ34" s="74"/>
      <c r="GEC34" s="74"/>
      <c r="GED34" s="605"/>
      <c r="GEE34" s="605"/>
      <c r="GEF34" s="114"/>
      <c r="GEG34" s="74"/>
      <c r="GES34" s="74"/>
      <c r="GET34" s="605"/>
      <c r="GEU34" s="605"/>
      <c r="GEV34" s="114"/>
      <c r="GEW34" s="74"/>
      <c r="GFI34" s="74"/>
      <c r="GFJ34" s="605"/>
      <c r="GFK34" s="605"/>
      <c r="GFL34" s="114"/>
      <c r="GFM34" s="74"/>
      <c r="GFY34" s="74"/>
      <c r="GFZ34" s="605"/>
      <c r="GGA34" s="605"/>
      <c r="GGB34" s="114"/>
      <c r="GGC34" s="74"/>
      <c r="GGO34" s="74"/>
      <c r="GGP34" s="605"/>
      <c r="GGQ34" s="605"/>
      <c r="GGR34" s="114"/>
      <c r="GGS34" s="74"/>
      <c r="GHE34" s="74"/>
      <c r="GHF34" s="605"/>
      <c r="GHG34" s="605"/>
      <c r="GHH34" s="114"/>
      <c r="GHI34" s="74"/>
      <c r="GHU34" s="74"/>
      <c r="GHV34" s="605"/>
      <c r="GHW34" s="605"/>
      <c r="GHX34" s="114"/>
      <c r="GHY34" s="74"/>
      <c r="GIK34" s="74"/>
      <c r="GIL34" s="605"/>
      <c r="GIM34" s="605"/>
      <c r="GIN34" s="114"/>
      <c r="GIO34" s="74"/>
      <c r="GJA34" s="74"/>
      <c r="GJB34" s="605"/>
      <c r="GJC34" s="605"/>
      <c r="GJD34" s="114"/>
      <c r="GJE34" s="74"/>
      <c r="GJQ34" s="74"/>
      <c r="GJR34" s="605"/>
      <c r="GJS34" s="605"/>
      <c r="GJT34" s="114"/>
      <c r="GJU34" s="74"/>
      <c r="GKG34" s="74"/>
      <c r="GKH34" s="605"/>
      <c r="GKI34" s="605"/>
      <c r="GKJ34" s="114"/>
      <c r="GKK34" s="74"/>
      <c r="GKW34" s="74"/>
      <c r="GKX34" s="605"/>
      <c r="GKY34" s="605"/>
      <c r="GKZ34" s="114"/>
      <c r="GLA34" s="74"/>
      <c r="GLM34" s="74"/>
      <c r="GLN34" s="605"/>
      <c r="GLO34" s="605"/>
      <c r="GLP34" s="114"/>
      <c r="GLQ34" s="74"/>
      <c r="GMC34" s="74"/>
      <c r="GMD34" s="605"/>
      <c r="GME34" s="605"/>
      <c r="GMF34" s="114"/>
      <c r="GMG34" s="74"/>
      <c r="GMS34" s="74"/>
      <c r="GMT34" s="605"/>
      <c r="GMU34" s="605"/>
      <c r="GMV34" s="114"/>
      <c r="GMW34" s="74"/>
      <c r="GNI34" s="74"/>
      <c r="GNJ34" s="605"/>
      <c r="GNK34" s="605"/>
      <c r="GNL34" s="114"/>
      <c r="GNM34" s="74"/>
      <c r="GNY34" s="74"/>
      <c r="GNZ34" s="605"/>
      <c r="GOA34" s="605"/>
      <c r="GOB34" s="114"/>
      <c r="GOC34" s="74"/>
      <c r="GOO34" s="74"/>
      <c r="GOP34" s="605"/>
      <c r="GOQ34" s="605"/>
      <c r="GOR34" s="114"/>
      <c r="GOS34" s="74"/>
      <c r="GPE34" s="74"/>
      <c r="GPF34" s="605"/>
      <c r="GPG34" s="605"/>
      <c r="GPH34" s="114"/>
      <c r="GPI34" s="74"/>
      <c r="GPU34" s="74"/>
      <c r="GPV34" s="605"/>
      <c r="GPW34" s="605"/>
      <c r="GPX34" s="114"/>
      <c r="GPY34" s="74"/>
      <c r="GQK34" s="74"/>
      <c r="GQL34" s="605"/>
      <c r="GQM34" s="605"/>
      <c r="GQN34" s="114"/>
      <c r="GQO34" s="74"/>
      <c r="GRA34" s="74"/>
      <c r="GRB34" s="605"/>
      <c r="GRC34" s="605"/>
      <c r="GRD34" s="114"/>
      <c r="GRE34" s="74"/>
      <c r="GRQ34" s="74"/>
      <c r="GRR34" s="605"/>
      <c r="GRS34" s="605"/>
      <c r="GRT34" s="114"/>
      <c r="GRU34" s="74"/>
      <c r="GSG34" s="74"/>
      <c r="GSH34" s="605"/>
      <c r="GSI34" s="605"/>
      <c r="GSJ34" s="114"/>
      <c r="GSK34" s="74"/>
      <c r="GSW34" s="74"/>
      <c r="GSX34" s="605"/>
      <c r="GSY34" s="605"/>
      <c r="GSZ34" s="114"/>
      <c r="GTA34" s="74"/>
      <c r="GTM34" s="74"/>
      <c r="GTN34" s="605"/>
      <c r="GTO34" s="605"/>
      <c r="GTP34" s="114"/>
      <c r="GTQ34" s="74"/>
      <c r="GUC34" s="74"/>
      <c r="GUD34" s="605"/>
      <c r="GUE34" s="605"/>
      <c r="GUF34" s="114"/>
      <c r="GUG34" s="74"/>
      <c r="GUS34" s="74"/>
      <c r="GUT34" s="605"/>
      <c r="GUU34" s="605"/>
      <c r="GUV34" s="114"/>
      <c r="GUW34" s="74"/>
      <c r="GVI34" s="74"/>
      <c r="GVJ34" s="605"/>
      <c r="GVK34" s="605"/>
      <c r="GVL34" s="114"/>
      <c r="GVM34" s="74"/>
      <c r="GVY34" s="74"/>
      <c r="GVZ34" s="605"/>
      <c r="GWA34" s="605"/>
      <c r="GWB34" s="114"/>
      <c r="GWC34" s="74"/>
      <c r="GWO34" s="74"/>
      <c r="GWP34" s="605"/>
      <c r="GWQ34" s="605"/>
      <c r="GWR34" s="114"/>
      <c r="GWS34" s="74"/>
      <c r="GXE34" s="74"/>
      <c r="GXF34" s="605"/>
      <c r="GXG34" s="605"/>
      <c r="GXH34" s="114"/>
      <c r="GXI34" s="74"/>
      <c r="GXU34" s="74"/>
      <c r="GXV34" s="605"/>
      <c r="GXW34" s="605"/>
      <c r="GXX34" s="114"/>
      <c r="GXY34" s="74"/>
      <c r="GYK34" s="74"/>
      <c r="GYL34" s="605"/>
      <c r="GYM34" s="605"/>
      <c r="GYN34" s="114"/>
      <c r="GYO34" s="74"/>
      <c r="GZA34" s="74"/>
      <c r="GZB34" s="605"/>
      <c r="GZC34" s="605"/>
      <c r="GZD34" s="114"/>
      <c r="GZE34" s="74"/>
      <c r="GZQ34" s="74"/>
      <c r="GZR34" s="605"/>
      <c r="GZS34" s="605"/>
      <c r="GZT34" s="114"/>
      <c r="GZU34" s="74"/>
      <c r="HAG34" s="74"/>
      <c r="HAH34" s="605"/>
      <c r="HAI34" s="605"/>
      <c r="HAJ34" s="114"/>
      <c r="HAK34" s="74"/>
      <c r="HAW34" s="74"/>
      <c r="HAX34" s="605"/>
      <c r="HAY34" s="605"/>
      <c r="HAZ34" s="114"/>
      <c r="HBA34" s="74"/>
      <c r="HBM34" s="74"/>
      <c r="HBN34" s="605"/>
      <c r="HBO34" s="605"/>
      <c r="HBP34" s="114"/>
      <c r="HBQ34" s="74"/>
      <c r="HCC34" s="74"/>
      <c r="HCD34" s="605"/>
      <c r="HCE34" s="605"/>
      <c r="HCF34" s="114"/>
      <c r="HCG34" s="74"/>
      <c r="HCS34" s="74"/>
      <c r="HCT34" s="605"/>
      <c r="HCU34" s="605"/>
      <c r="HCV34" s="114"/>
      <c r="HCW34" s="74"/>
      <c r="HDI34" s="74"/>
      <c r="HDJ34" s="605"/>
      <c r="HDK34" s="605"/>
      <c r="HDL34" s="114"/>
      <c r="HDM34" s="74"/>
      <c r="HDY34" s="74"/>
      <c r="HDZ34" s="605"/>
      <c r="HEA34" s="605"/>
      <c r="HEB34" s="114"/>
      <c r="HEC34" s="74"/>
      <c r="HEO34" s="74"/>
      <c r="HEP34" s="605"/>
      <c r="HEQ34" s="605"/>
      <c r="HER34" s="114"/>
      <c r="HES34" s="74"/>
      <c r="HFE34" s="74"/>
      <c r="HFF34" s="605"/>
      <c r="HFG34" s="605"/>
      <c r="HFH34" s="114"/>
      <c r="HFI34" s="74"/>
      <c r="HFU34" s="74"/>
      <c r="HFV34" s="605"/>
      <c r="HFW34" s="605"/>
      <c r="HFX34" s="114"/>
      <c r="HFY34" s="74"/>
      <c r="HGK34" s="74"/>
      <c r="HGL34" s="605"/>
      <c r="HGM34" s="605"/>
      <c r="HGN34" s="114"/>
      <c r="HGO34" s="74"/>
      <c r="HHA34" s="74"/>
      <c r="HHB34" s="605"/>
      <c r="HHC34" s="605"/>
      <c r="HHD34" s="114"/>
      <c r="HHE34" s="74"/>
      <c r="HHQ34" s="74"/>
      <c r="HHR34" s="605"/>
      <c r="HHS34" s="605"/>
      <c r="HHT34" s="114"/>
      <c r="HHU34" s="74"/>
      <c r="HIG34" s="74"/>
      <c r="HIH34" s="605"/>
      <c r="HII34" s="605"/>
      <c r="HIJ34" s="114"/>
      <c r="HIK34" s="74"/>
      <c r="HIW34" s="74"/>
      <c r="HIX34" s="605"/>
      <c r="HIY34" s="605"/>
      <c r="HIZ34" s="114"/>
      <c r="HJA34" s="74"/>
      <c r="HJM34" s="74"/>
      <c r="HJN34" s="605"/>
      <c r="HJO34" s="605"/>
      <c r="HJP34" s="114"/>
      <c r="HJQ34" s="74"/>
      <c r="HKC34" s="74"/>
      <c r="HKD34" s="605"/>
      <c r="HKE34" s="605"/>
      <c r="HKF34" s="114"/>
      <c r="HKG34" s="74"/>
      <c r="HKS34" s="74"/>
      <c r="HKT34" s="605"/>
      <c r="HKU34" s="605"/>
      <c r="HKV34" s="114"/>
      <c r="HKW34" s="74"/>
      <c r="HLI34" s="74"/>
      <c r="HLJ34" s="605"/>
      <c r="HLK34" s="605"/>
      <c r="HLL34" s="114"/>
      <c r="HLM34" s="74"/>
      <c r="HLY34" s="74"/>
      <c r="HLZ34" s="605"/>
      <c r="HMA34" s="605"/>
      <c r="HMB34" s="114"/>
      <c r="HMC34" s="74"/>
      <c r="HMO34" s="74"/>
      <c r="HMP34" s="605"/>
      <c r="HMQ34" s="605"/>
      <c r="HMR34" s="114"/>
      <c r="HMS34" s="74"/>
      <c r="HNE34" s="74"/>
      <c r="HNF34" s="605"/>
      <c r="HNG34" s="605"/>
      <c r="HNH34" s="114"/>
      <c r="HNI34" s="74"/>
      <c r="HNU34" s="74"/>
      <c r="HNV34" s="605"/>
      <c r="HNW34" s="605"/>
      <c r="HNX34" s="114"/>
      <c r="HNY34" s="74"/>
      <c r="HOK34" s="74"/>
      <c r="HOL34" s="605"/>
      <c r="HOM34" s="605"/>
      <c r="HON34" s="114"/>
      <c r="HOO34" s="74"/>
      <c r="HPA34" s="74"/>
      <c r="HPB34" s="605"/>
      <c r="HPC34" s="605"/>
      <c r="HPD34" s="114"/>
      <c r="HPE34" s="74"/>
      <c r="HPQ34" s="74"/>
      <c r="HPR34" s="605"/>
      <c r="HPS34" s="605"/>
      <c r="HPT34" s="114"/>
      <c r="HPU34" s="74"/>
      <c r="HQG34" s="74"/>
      <c r="HQH34" s="605"/>
      <c r="HQI34" s="605"/>
      <c r="HQJ34" s="114"/>
      <c r="HQK34" s="74"/>
      <c r="HQW34" s="74"/>
      <c r="HQX34" s="605"/>
      <c r="HQY34" s="605"/>
      <c r="HQZ34" s="114"/>
      <c r="HRA34" s="74"/>
      <c r="HRM34" s="74"/>
      <c r="HRN34" s="605"/>
      <c r="HRO34" s="605"/>
      <c r="HRP34" s="114"/>
      <c r="HRQ34" s="74"/>
      <c r="HSC34" s="74"/>
      <c r="HSD34" s="605"/>
      <c r="HSE34" s="605"/>
      <c r="HSF34" s="114"/>
      <c r="HSG34" s="74"/>
      <c r="HSS34" s="74"/>
      <c r="HST34" s="605"/>
      <c r="HSU34" s="605"/>
      <c r="HSV34" s="114"/>
      <c r="HSW34" s="74"/>
      <c r="HTI34" s="74"/>
      <c r="HTJ34" s="605"/>
      <c r="HTK34" s="605"/>
      <c r="HTL34" s="114"/>
      <c r="HTM34" s="74"/>
      <c r="HTY34" s="74"/>
      <c r="HTZ34" s="605"/>
      <c r="HUA34" s="605"/>
      <c r="HUB34" s="114"/>
      <c r="HUC34" s="74"/>
      <c r="HUO34" s="74"/>
      <c r="HUP34" s="605"/>
      <c r="HUQ34" s="605"/>
      <c r="HUR34" s="114"/>
      <c r="HUS34" s="74"/>
      <c r="HVE34" s="74"/>
      <c r="HVF34" s="605"/>
      <c r="HVG34" s="605"/>
      <c r="HVH34" s="114"/>
      <c r="HVI34" s="74"/>
      <c r="HVU34" s="74"/>
      <c r="HVV34" s="605"/>
      <c r="HVW34" s="605"/>
      <c r="HVX34" s="114"/>
      <c r="HVY34" s="74"/>
      <c r="HWK34" s="74"/>
      <c r="HWL34" s="605"/>
      <c r="HWM34" s="605"/>
      <c r="HWN34" s="114"/>
      <c r="HWO34" s="74"/>
      <c r="HXA34" s="74"/>
      <c r="HXB34" s="605"/>
      <c r="HXC34" s="605"/>
      <c r="HXD34" s="114"/>
      <c r="HXE34" s="74"/>
      <c r="HXQ34" s="74"/>
      <c r="HXR34" s="605"/>
      <c r="HXS34" s="605"/>
      <c r="HXT34" s="114"/>
      <c r="HXU34" s="74"/>
      <c r="HYG34" s="74"/>
      <c r="HYH34" s="605"/>
      <c r="HYI34" s="605"/>
      <c r="HYJ34" s="114"/>
      <c r="HYK34" s="74"/>
      <c r="HYW34" s="74"/>
      <c r="HYX34" s="605"/>
      <c r="HYY34" s="605"/>
      <c r="HYZ34" s="114"/>
      <c r="HZA34" s="74"/>
      <c r="HZM34" s="74"/>
      <c r="HZN34" s="605"/>
      <c r="HZO34" s="605"/>
      <c r="HZP34" s="114"/>
      <c r="HZQ34" s="74"/>
      <c r="IAC34" s="74"/>
      <c r="IAD34" s="605"/>
      <c r="IAE34" s="605"/>
      <c r="IAF34" s="114"/>
      <c r="IAG34" s="74"/>
      <c r="IAS34" s="74"/>
      <c r="IAT34" s="605"/>
      <c r="IAU34" s="605"/>
      <c r="IAV34" s="114"/>
      <c r="IAW34" s="74"/>
      <c r="IBI34" s="74"/>
      <c r="IBJ34" s="605"/>
      <c r="IBK34" s="605"/>
      <c r="IBL34" s="114"/>
      <c r="IBM34" s="74"/>
      <c r="IBY34" s="74"/>
      <c r="IBZ34" s="605"/>
      <c r="ICA34" s="605"/>
      <c r="ICB34" s="114"/>
      <c r="ICC34" s="74"/>
      <c r="ICO34" s="74"/>
      <c r="ICP34" s="605"/>
      <c r="ICQ34" s="605"/>
      <c r="ICR34" s="114"/>
      <c r="ICS34" s="74"/>
      <c r="IDE34" s="74"/>
      <c r="IDF34" s="605"/>
      <c r="IDG34" s="605"/>
      <c r="IDH34" s="114"/>
      <c r="IDI34" s="74"/>
      <c r="IDU34" s="74"/>
      <c r="IDV34" s="605"/>
      <c r="IDW34" s="605"/>
      <c r="IDX34" s="114"/>
      <c r="IDY34" s="74"/>
      <c r="IEK34" s="74"/>
      <c r="IEL34" s="605"/>
      <c r="IEM34" s="605"/>
      <c r="IEN34" s="114"/>
      <c r="IEO34" s="74"/>
      <c r="IFA34" s="74"/>
      <c r="IFB34" s="605"/>
      <c r="IFC34" s="605"/>
      <c r="IFD34" s="114"/>
      <c r="IFE34" s="74"/>
      <c r="IFQ34" s="74"/>
      <c r="IFR34" s="605"/>
      <c r="IFS34" s="605"/>
      <c r="IFT34" s="114"/>
      <c r="IFU34" s="74"/>
      <c r="IGG34" s="74"/>
      <c r="IGH34" s="605"/>
      <c r="IGI34" s="605"/>
      <c r="IGJ34" s="114"/>
      <c r="IGK34" s="74"/>
      <c r="IGW34" s="74"/>
      <c r="IGX34" s="605"/>
      <c r="IGY34" s="605"/>
      <c r="IGZ34" s="114"/>
      <c r="IHA34" s="74"/>
      <c r="IHM34" s="74"/>
      <c r="IHN34" s="605"/>
      <c r="IHO34" s="605"/>
      <c r="IHP34" s="114"/>
      <c r="IHQ34" s="74"/>
      <c r="IIC34" s="74"/>
      <c r="IID34" s="605"/>
      <c r="IIE34" s="605"/>
      <c r="IIF34" s="114"/>
      <c r="IIG34" s="74"/>
      <c r="IIS34" s="74"/>
      <c r="IIT34" s="605"/>
      <c r="IIU34" s="605"/>
      <c r="IIV34" s="114"/>
      <c r="IIW34" s="74"/>
      <c r="IJI34" s="74"/>
      <c r="IJJ34" s="605"/>
      <c r="IJK34" s="605"/>
      <c r="IJL34" s="114"/>
      <c r="IJM34" s="74"/>
      <c r="IJY34" s="74"/>
      <c r="IJZ34" s="605"/>
      <c r="IKA34" s="605"/>
      <c r="IKB34" s="114"/>
      <c r="IKC34" s="74"/>
      <c r="IKO34" s="74"/>
      <c r="IKP34" s="605"/>
      <c r="IKQ34" s="605"/>
      <c r="IKR34" s="114"/>
      <c r="IKS34" s="74"/>
      <c r="ILE34" s="74"/>
      <c r="ILF34" s="605"/>
      <c r="ILG34" s="605"/>
      <c r="ILH34" s="114"/>
      <c r="ILI34" s="74"/>
      <c r="ILU34" s="74"/>
      <c r="ILV34" s="605"/>
      <c r="ILW34" s="605"/>
      <c r="ILX34" s="114"/>
      <c r="ILY34" s="74"/>
      <c r="IMK34" s="74"/>
      <c r="IML34" s="605"/>
      <c r="IMM34" s="605"/>
      <c r="IMN34" s="114"/>
      <c r="IMO34" s="74"/>
      <c r="INA34" s="74"/>
      <c r="INB34" s="605"/>
      <c r="INC34" s="605"/>
      <c r="IND34" s="114"/>
      <c r="INE34" s="74"/>
      <c r="INQ34" s="74"/>
      <c r="INR34" s="605"/>
      <c r="INS34" s="605"/>
      <c r="INT34" s="114"/>
      <c r="INU34" s="74"/>
      <c r="IOG34" s="74"/>
      <c r="IOH34" s="605"/>
      <c r="IOI34" s="605"/>
      <c r="IOJ34" s="114"/>
      <c r="IOK34" s="74"/>
      <c r="IOW34" s="74"/>
      <c r="IOX34" s="605"/>
      <c r="IOY34" s="605"/>
      <c r="IOZ34" s="114"/>
      <c r="IPA34" s="74"/>
      <c r="IPM34" s="74"/>
      <c r="IPN34" s="605"/>
      <c r="IPO34" s="605"/>
      <c r="IPP34" s="114"/>
      <c r="IPQ34" s="74"/>
      <c r="IQC34" s="74"/>
      <c r="IQD34" s="605"/>
      <c r="IQE34" s="605"/>
      <c r="IQF34" s="114"/>
      <c r="IQG34" s="74"/>
      <c r="IQS34" s="74"/>
      <c r="IQT34" s="605"/>
      <c r="IQU34" s="605"/>
      <c r="IQV34" s="114"/>
      <c r="IQW34" s="74"/>
      <c r="IRI34" s="74"/>
      <c r="IRJ34" s="605"/>
      <c r="IRK34" s="605"/>
      <c r="IRL34" s="114"/>
      <c r="IRM34" s="74"/>
      <c r="IRY34" s="74"/>
      <c r="IRZ34" s="605"/>
      <c r="ISA34" s="605"/>
      <c r="ISB34" s="114"/>
      <c r="ISC34" s="74"/>
      <c r="ISO34" s="74"/>
      <c r="ISP34" s="605"/>
      <c r="ISQ34" s="605"/>
      <c r="ISR34" s="114"/>
      <c r="ISS34" s="74"/>
      <c r="ITE34" s="74"/>
      <c r="ITF34" s="605"/>
      <c r="ITG34" s="605"/>
      <c r="ITH34" s="114"/>
      <c r="ITI34" s="74"/>
      <c r="ITU34" s="74"/>
      <c r="ITV34" s="605"/>
      <c r="ITW34" s="605"/>
      <c r="ITX34" s="114"/>
      <c r="ITY34" s="74"/>
      <c r="IUK34" s="74"/>
      <c r="IUL34" s="605"/>
      <c r="IUM34" s="605"/>
      <c r="IUN34" s="114"/>
      <c r="IUO34" s="74"/>
      <c r="IVA34" s="74"/>
      <c r="IVB34" s="605"/>
      <c r="IVC34" s="605"/>
      <c r="IVD34" s="114"/>
      <c r="IVE34" s="74"/>
      <c r="IVQ34" s="74"/>
      <c r="IVR34" s="605"/>
      <c r="IVS34" s="605"/>
      <c r="IVT34" s="114"/>
      <c r="IVU34" s="74"/>
      <c r="IWG34" s="74"/>
      <c r="IWH34" s="605"/>
      <c r="IWI34" s="605"/>
      <c r="IWJ34" s="114"/>
      <c r="IWK34" s="74"/>
      <c r="IWW34" s="74"/>
      <c r="IWX34" s="605"/>
      <c r="IWY34" s="605"/>
      <c r="IWZ34" s="114"/>
      <c r="IXA34" s="74"/>
      <c r="IXM34" s="74"/>
      <c r="IXN34" s="605"/>
      <c r="IXO34" s="605"/>
      <c r="IXP34" s="114"/>
      <c r="IXQ34" s="74"/>
      <c r="IYC34" s="74"/>
      <c r="IYD34" s="605"/>
      <c r="IYE34" s="605"/>
      <c r="IYF34" s="114"/>
      <c r="IYG34" s="74"/>
      <c r="IYS34" s="74"/>
      <c r="IYT34" s="605"/>
      <c r="IYU34" s="605"/>
      <c r="IYV34" s="114"/>
      <c r="IYW34" s="74"/>
      <c r="IZI34" s="74"/>
      <c r="IZJ34" s="605"/>
      <c r="IZK34" s="605"/>
      <c r="IZL34" s="114"/>
      <c r="IZM34" s="74"/>
      <c r="IZY34" s="74"/>
      <c r="IZZ34" s="605"/>
      <c r="JAA34" s="605"/>
      <c r="JAB34" s="114"/>
      <c r="JAC34" s="74"/>
      <c r="JAO34" s="74"/>
      <c r="JAP34" s="605"/>
      <c r="JAQ34" s="605"/>
      <c r="JAR34" s="114"/>
      <c r="JAS34" s="74"/>
      <c r="JBE34" s="74"/>
      <c r="JBF34" s="605"/>
      <c r="JBG34" s="605"/>
      <c r="JBH34" s="114"/>
      <c r="JBI34" s="74"/>
      <c r="JBU34" s="74"/>
      <c r="JBV34" s="605"/>
      <c r="JBW34" s="605"/>
      <c r="JBX34" s="114"/>
      <c r="JBY34" s="74"/>
      <c r="JCK34" s="74"/>
      <c r="JCL34" s="605"/>
      <c r="JCM34" s="605"/>
      <c r="JCN34" s="114"/>
      <c r="JCO34" s="74"/>
      <c r="JDA34" s="74"/>
      <c r="JDB34" s="605"/>
      <c r="JDC34" s="605"/>
      <c r="JDD34" s="114"/>
      <c r="JDE34" s="74"/>
      <c r="JDQ34" s="74"/>
      <c r="JDR34" s="605"/>
      <c r="JDS34" s="605"/>
      <c r="JDT34" s="114"/>
      <c r="JDU34" s="74"/>
      <c r="JEG34" s="74"/>
      <c r="JEH34" s="605"/>
      <c r="JEI34" s="605"/>
      <c r="JEJ34" s="114"/>
      <c r="JEK34" s="74"/>
      <c r="JEW34" s="74"/>
      <c r="JEX34" s="605"/>
      <c r="JEY34" s="605"/>
      <c r="JEZ34" s="114"/>
      <c r="JFA34" s="74"/>
      <c r="JFM34" s="74"/>
      <c r="JFN34" s="605"/>
      <c r="JFO34" s="605"/>
      <c r="JFP34" s="114"/>
      <c r="JFQ34" s="74"/>
      <c r="JGC34" s="74"/>
      <c r="JGD34" s="605"/>
      <c r="JGE34" s="605"/>
      <c r="JGF34" s="114"/>
      <c r="JGG34" s="74"/>
      <c r="JGS34" s="74"/>
      <c r="JGT34" s="605"/>
      <c r="JGU34" s="605"/>
      <c r="JGV34" s="114"/>
      <c r="JGW34" s="74"/>
      <c r="JHI34" s="74"/>
      <c r="JHJ34" s="605"/>
      <c r="JHK34" s="605"/>
      <c r="JHL34" s="114"/>
      <c r="JHM34" s="74"/>
      <c r="JHY34" s="74"/>
      <c r="JHZ34" s="605"/>
      <c r="JIA34" s="605"/>
      <c r="JIB34" s="114"/>
      <c r="JIC34" s="74"/>
      <c r="JIO34" s="74"/>
      <c r="JIP34" s="605"/>
      <c r="JIQ34" s="605"/>
      <c r="JIR34" s="114"/>
      <c r="JIS34" s="74"/>
      <c r="JJE34" s="74"/>
      <c r="JJF34" s="605"/>
      <c r="JJG34" s="605"/>
      <c r="JJH34" s="114"/>
      <c r="JJI34" s="74"/>
      <c r="JJU34" s="74"/>
      <c r="JJV34" s="605"/>
      <c r="JJW34" s="605"/>
      <c r="JJX34" s="114"/>
      <c r="JJY34" s="74"/>
      <c r="JKK34" s="74"/>
      <c r="JKL34" s="605"/>
      <c r="JKM34" s="605"/>
      <c r="JKN34" s="114"/>
      <c r="JKO34" s="74"/>
      <c r="JLA34" s="74"/>
      <c r="JLB34" s="605"/>
      <c r="JLC34" s="605"/>
      <c r="JLD34" s="114"/>
      <c r="JLE34" s="74"/>
      <c r="JLQ34" s="74"/>
      <c r="JLR34" s="605"/>
      <c r="JLS34" s="605"/>
      <c r="JLT34" s="114"/>
      <c r="JLU34" s="74"/>
      <c r="JMG34" s="74"/>
      <c r="JMH34" s="605"/>
      <c r="JMI34" s="605"/>
      <c r="JMJ34" s="114"/>
      <c r="JMK34" s="74"/>
      <c r="JMW34" s="74"/>
      <c r="JMX34" s="605"/>
      <c r="JMY34" s="605"/>
      <c r="JMZ34" s="114"/>
      <c r="JNA34" s="74"/>
      <c r="JNM34" s="74"/>
      <c r="JNN34" s="605"/>
      <c r="JNO34" s="605"/>
      <c r="JNP34" s="114"/>
      <c r="JNQ34" s="74"/>
      <c r="JOC34" s="74"/>
      <c r="JOD34" s="605"/>
      <c r="JOE34" s="605"/>
      <c r="JOF34" s="114"/>
      <c r="JOG34" s="74"/>
      <c r="JOS34" s="74"/>
      <c r="JOT34" s="605"/>
      <c r="JOU34" s="605"/>
      <c r="JOV34" s="114"/>
      <c r="JOW34" s="74"/>
      <c r="JPI34" s="74"/>
      <c r="JPJ34" s="605"/>
      <c r="JPK34" s="605"/>
      <c r="JPL34" s="114"/>
      <c r="JPM34" s="74"/>
      <c r="JPY34" s="74"/>
      <c r="JPZ34" s="605"/>
      <c r="JQA34" s="605"/>
      <c r="JQB34" s="114"/>
      <c r="JQC34" s="74"/>
      <c r="JQO34" s="74"/>
      <c r="JQP34" s="605"/>
      <c r="JQQ34" s="605"/>
      <c r="JQR34" s="114"/>
      <c r="JQS34" s="74"/>
      <c r="JRE34" s="74"/>
      <c r="JRF34" s="605"/>
      <c r="JRG34" s="605"/>
      <c r="JRH34" s="114"/>
      <c r="JRI34" s="74"/>
      <c r="JRU34" s="74"/>
      <c r="JRV34" s="605"/>
      <c r="JRW34" s="605"/>
      <c r="JRX34" s="114"/>
      <c r="JRY34" s="74"/>
      <c r="JSK34" s="74"/>
      <c r="JSL34" s="605"/>
      <c r="JSM34" s="605"/>
      <c r="JSN34" s="114"/>
      <c r="JSO34" s="74"/>
      <c r="JTA34" s="74"/>
      <c r="JTB34" s="605"/>
      <c r="JTC34" s="605"/>
      <c r="JTD34" s="114"/>
      <c r="JTE34" s="74"/>
      <c r="JTQ34" s="74"/>
      <c r="JTR34" s="605"/>
      <c r="JTS34" s="605"/>
      <c r="JTT34" s="114"/>
      <c r="JTU34" s="74"/>
      <c r="JUG34" s="74"/>
      <c r="JUH34" s="605"/>
      <c r="JUI34" s="605"/>
      <c r="JUJ34" s="114"/>
      <c r="JUK34" s="74"/>
      <c r="JUW34" s="74"/>
      <c r="JUX34" s="605"/>
      <c r="JUY34" s="605"/>
      <c r="JUZ34" s="114"/>
      <c r="JVA34" s="74"/>
      <c r="JVM34" s="74"/>
      <c r="JVN34" s="605"/>
      <c r="JVO34" s="605"/>
      <c r="JVP34" s="114"/>
      <c r="JVQ34" s="74"/>
      <c r="JWC34" s="74"/>
      <c r="JWD34" s="605"/>
      <c r="JWE34" s="605"/>
      <c r="JWF34" s="114"/>
      <c r="JWG34" s="74"/>
      <c r="JWS34" s="74"/>
      <c r="JWT34" s="605"/>
      <c r="JWU34" s="605"/>
      <c r="JWV34" s="114"/>
      <c r="JWW34" s="74"/>
      <c r="JXI34" s="74"/>
      <c r="JXJ34" s="605"/>
      <c r="JXK34" s="605"/>
      <c r="JXL34" s="114"/>
      <c r="JXM34" s="74"/>
      <c r="JXY34" s="74"/>
      <c r="JXZ34" s="605"/>
      <c r="JYA34" s="605"/>
      <c r="JYB34" s="114"/>
      <c r="JYC34" s="74"/>
      <c r="JYO34" s="74"/>
      <c r="JYP34" s="605"/>
      <c r="JYQ34" s="605"/>
      <c r="JYR34" s="114"/>
      <c r="JYS34" s="74"/>
      <c r="JZE34" s="74"/>
      <c r="JZF34" s="605"/>
      <c r="JZG34" s="605"/>
      <c r="JZH34" s="114"/>
      <c r="JZI34" s="74"/>
      <c r="JZU34" s="74"/>
      <c r="JZV34" s="605"/>
      <c r="JZW34" s="605"/>
      <c r="JZX34" s="114"/>
      <c r="JZY34" s="74"/>
      <c r="KAK34" s="74"/>
      <c r="KAL34" s="605"/>
      <c r="KAM34" s="605"/>
      <c r="KAN34" s="114"/>
      <c r="KAO34" s="74"/>
      <c r="KBA34" s="74"/>
      <c r="KBB34" s="605"/>
      <c r="KBC34" s="605"/>
      <c r="KBD34" s="114"/>
      <c r="KBE34" s="74"/>
      <c r="KBQ34" s="74"/>
      <c r="KBR34" s="605"/>
      <c r="KBS34" s="605"/>
      <c r="KBT34" s="114"/>
      <c r="KBU34" s="74"/>
      <c r="KCG34" s="74"/>
      <c r="KCH34" s="605"/>
      <c r="KCI34" s="605"/>
      <c r="KCJ34" s="114"/>
      <c r="KCK34" s="74"/>
      <c r="KCW34" s="74"/>
      <c r="KCX34" s="605"/>
      <c r="KCY34" s="605"/>
      <c r="KCZ34" s="114"/>
      <c r="KDA34" s="74"/>
      <c r="KDM34" s="74"/>
      <c r="KDN34" s="605"/>
      <c r="KDO34" s="605"/>
      <c r="KDP34" s="114"/>
      <c r="KDQ34" s="74"/>
      <c r="KEC34" s="74"/>
      <c r="KED34" s="605"/>
      <c r="KEE34" s="605"/>
      <c r="KEF34" s="114"/>
      <c r="KEG34" s="74"/>
      <c r="KES34" s="74"/>
      <c r="KET34" s="605"/>
      <c r="KEU34" s="605"/>
      <c r="KEV34" s="114"/>
      <c r="KEW34" s="74"/>
      <c r="KFI34" s="74"/>
      <c r="KFJ34" s="605"/>
      <c r="KFK34" s="605"/>
      <c r="KFL34" s="114"/>
      <c r="KFM34" s="74"/>
      <c r="KFY34" s="74"/>
      <c r="KFZ34" s="605"/>
      <c r="KGA34" s="605"/>
      <c r="KGB34" s="114"/>
      <c r="KGC34" s="74"/>
      <c r="KGO34" s="74"/>
      <c r="KGP34" s="605"/>
      <c r="KGQ34" s="605"/>
      <c r="KGR34" s="114"/>
      <c r="KGS34" s="74"/>
      <c r="KHE34" s="74"/>
      <c r="KHF34" s="605"/>
      <c r="KHG34" s="605"/>
      <c r="KHH34" s="114"/>
      <c r="KHI34" s="74"/>
      <c r="KHU34" s="74"/>
      <c r="KHV34" s="605"/>
      <c r="KHW34" s="605"/>
      <c r="KHX34" s="114"/>
      <c r="KHY34" s="74"/>
      <c r="KIK34" s="74"/>
      <c r="KIL34" s="605"/>
      <c r="KIM34" s="605"/>
      <c r="KIN34" s="114"/>
      <c r="KIO34" s="74"/>
      <c r="KJA34" s="74"/>
      <c r="KJB34" s="605"/>
      <c r="KJC34" s="605"/>
      <c r="KJD34" s="114"/>
      <c r="KJE34" s="74"/>
      <c r="KJQ34" s="74"/>
      <c r="KJR34" s="605"/>
      <c r="KJS34" s="605"/>
      <c r="KJT34" s="114"/>
      <c r="KJU34" s="74"/>
      <c r="KKG34" s="74"/>
      <c r="KKH34" s="605"/>
      <c r="KKI34" s="605"/>
      <c r="KKJ34" s="114"/>
      <c r="KKK34" s="74"/>
      <c r="KKW34" s="74"/>
      <c r="KKX34" s="605"/>
      <c r="KKY34" s="605"/>
      <c r="KKZ34" s="114"/>
      <c r="KLA34" s="74"/>
      <c r="KLM34" s="74"/>
      <c r="KLN34" s="605"/>
      <c r="KLO34" s="605"/>
      <c r="KLP34" s="114"/>
      <c r="KLQ34" s="74"/>
      <c r="KMC34" s="74"/>
      <c r="KMD34" s="605"/>
      <c r="KME34" s="605"/>
      <c r="KMF34" s="114"/>
      <c r="KMG34" s="74"/>
      <c r="KMS34" s="74"/>
      <c r="KMT34" s="605"/>
      <c r="KMU34" s="605"/>
      <c r="KMV34" s="114"/>
      <c r="KMW34" s="74"/>
      <c r="KNI34" s="74"/>
      <c r="KNJ34" s="605"/>
      <c r="KNK34" s="605"/>
      <c r="KNL34" s="114"/>
      <c r="KNM34" s="74"/>
      <c r="KNY34" s="74"/>
      <c r="KNZ34" s="605"/>
      <c r="KOA34" s="605"/>
      <c r="KOB34" s="114"/>
      <c r="KOC34" s="74"/>
      <c r="KOO34" s="74"/>
      <c r="KOP34" s="605"/>
      <c r="KOQ34" s="605"/>
      <c r="KOR34" s="114"/>
      <c r="KOS34" s="74"/>
      <c r="KPE34" s="74"/>
      <c r="KPF34" s="605"/>
      <c r="KPG34" s="605"/>
      <c r="KPH34" s="114"/>
      <c r="KPI34" s="74"/>
      <c r="KPU34" s="74"/>
      <c r="KPV34" s="605"/>
      <c r="KPW34" s="605"/>
      <c r="KPX34" s="114"/>
      <c r="KPY34" s="74"/>
      <c r="KQK34" s="74"/>
      <c r="KQL34" s="605"/>
      <c r="KQM34" s="605"/>
      <c r="KQN34" s="114"/>
      <c r="KQO34" s="74"/>
      <c r="KRA34" s="74"/>
      <c r="KRB34" s="605"/>
      <c r="KRC34" s="605"/>
      <c r="KRD34" s="114"/>
      <c r="KRE34" s="74"/>
      <c r="KRQ34" s="74"/>
      <c r="KRR34" s="605"/>
      <c r="KRS34" s="605"/>
      <c r="KRT34" s="114"/>
      <c r="KRU34" s="74"/>
      <c r="KSG34" s="74"/>
      <c r="KSH34" s="605"/>
      <c r="KSI34" s="605"/>
      <c r="KSJ34" s="114"/>
      <c r="KSK34" s="74"/>
      <c r="KSW34" s="74"/>
      <c r="KSX34" s="605"/>
      <c r="KSY34" s="605"/>
      <c r="KSZ34" s="114"/>
      <c r="KTA34" s="74"/>
      <c r="KTM34" s="74"/>
      <c r="KTN34" s="605"/>
      <c r="KTO34" s="605"/>
      <c r="KTP34" s="114"/>
      <c r="KTQ34" s="74"/>
      <c r="KUC34" s="74"/>
      <c r="KUD34" s="605"/>
      <c r="KUE34" s="605"/>
      <c r="KUF34" s="114"/>
      <c r="KUG34" s="74"/>
      <c r="KUS34" s="74"/>
      <c r="KUT34" s="605"/>
      <c r="KUU34" s="605"/>
      <c r="KUV34" s="114"/>
      <c r="KUW34" s="74"/>
      <c r="KVI34" s="74"/>
      <c r="KVJ34" s="605"/>
      <c r="KVK34" s="605"/>
      <c r="KVL34" s="114"/>
      <c r="KVM34" s="74"/>
      <c r="KVY34" s="74"/>
      <c r="KVZ34" s="605"/>
      <c r="KWA34" s="605"/>
      <c r="KWB34" s="114"/>
      <c r="KWC34" s="74"/>
      <c r="KWO34" s="74"/>
      <c r="KWP34" s="605"/>
      <c r="KWQ34" s="605"/>
      <c r="KWR34" s="114"/>
      <c r="KWS34" s="74"/>
      <c r="KXE34" s="74"/>
      <c r="KXF34" s="605"/>
      <c r="KXG34" s="605"/>
      <c r="KXH34" s="114"/>
      <c r="KXI34" s="74"/>
      <c r="KXU34" s="74"/>
      <c r="KXV34" s="605"/>
      <c r="KXW34" s="605"/>
      <c r="KXX34" s="114"/>
      <c r="KXY34" s="74"/>
      <c r="KYK34" s="74"/>
      <c r="KYL34" s="605"/>
      <c r="KYM34" s="605"/>
      <c r="KYN34" s="114"/>
      <c r="KYO34" s="74"/>
      <c r="KZA34" s="74"/>
      <c r="KZB34" s="605"/>
      <c r="KZC34" s="605"/>
      <c r="KZD34" s="114"/>
      <c r="KZE34" s="74"/>
      <c r="KZQ34" s="74"/>
      <c r="KZR34" s="605"/>
      <c r="KZS34" s="605"/>
      <c r="KZT34" s="114"/>
      <c r="KZU34" s="74"/>
      <c r="LAG34" s="74"/>
      <c r="LAH34" s="605"/>
      <c r="LAI34" s="605"/>
      <c r="LAJ34" s="114"/>
      <c r="LAK34" s="74"/>
      <c r="LAW34" s="74"/>
      <c r="LAX34" s="605"/>
      <c r="LAY34" s="605"/>
      <c r="LAZ34" s="114"/>
      <c r="LBA34" s="74"/>
      <c r="LBM34" s="74"/>
      <c r="LBN34" s="605"/>
      <c r="LBO34" s="605"/>
      <c r="LBP34" s="114"/>
      <c r="LBQ34" s="74"/>
      <c r="LCC34" s="74"/>
      <c r="LCD34" s="605"/>
      <c r="LCE34" s="605"/>
      <c r="LCF34" s="114"/>
      <c r="LCG34" s="74"/>
      <c r="LCS34" s="74"/>
      <c r="LCT34" s="605"/>
      <c r="LCU34" s="605"/>
      <c r="LCV34" s="114"/>
      <c r="LCW34" s="74"/>
      <c r="LDI34" s="74"/>
      <c r="LDJ34" s="605"/>
      <c r="LDK34" s="605"/>
      <c r="LDL34" s="114"/>
      <c r="LDM34" s="74"/>
      <c r="LDY34" s="74"/>
      <c r="LDZ34" s="605"/>
      <c r="LEA34" s="605"/>
      <c r="LEB34" s="114"/>
      <c r="LEC34" s="74"/>
      <c r="LEO34" s="74"/>
      <c r="LEP34" s="605"/>
      <c r="LEQ34" s="605"/>
      <c r="LER34" s="114"/>
      <c r="LES34" s="74"/>
      <c r="LFE34" s="74"/>
      <c r="LFF34" s="605"/>
      <c r="LFG34" s="605"/>
      <c r="LFH34" s="114"/>
      <c r="LFI34" s="74"/>
      <c r="LFU34" s="74"/>
      <c r="LFV34" s="605"/>
      <c r="LFW34" s="605"/>
      <c r="LFX34" s="114"/>
      <c r="LFY34" s="74"/>
      <c r="LGK34" s="74"/>
      <c r="LGL34" s="605"/>
      <c r="LGM34" s="605"/>
      <c r="LGN34" s="114"/>
      <c r="LGO34" s="74"/>
      <c r="LHA34" s="74"/>
      <c r="LHB34" s="605"/>
      <c r="LHC34" s="605"/>
      <c r="LHD34" s="114"/>
      <c r="LHE34" s="74"/>
      <c r="LHQ34" s="74"/>
      <c r="LHR34" s="605"/>
      <c r="LHS34" s="605"/>
      <c r="LHT34" s="114"/>
      <c r="LHU34" s="74"/>
      <c r="LIG34" s="74"/>
      <c r="LIH34" s="605"/>
      <c r="LII34" s="605"/>
      <c r="LIJ34" s="114"/>
      <c r="LIK34" s="74"/>
      <c r="LIW34" s="74"/>
      <c r="LIX34" s="605"/>
      <c r="LIY34" s="605"/>
      <c r="LIZ34" s="114"/>
      <c r="LJA34" s="74"/>
      <c r="LJM34" s="74"/>
      <c r="LJN34" s="605"/>
      <c r="LJO34" s="605"/>
      <c r="LJP34" s="114"/>
      <c r="LJQ34" s="74"/>
      <c r="LKC34" s="74"/>
      <c r="LKD34" s="605"/>
      <c r="LKE34" s="605"/>
      <c r="LKF34" s="114"/>
      <c r="LKG34" s="74"/>
      <c r="LKS34" s="74"/>
      <c r="LKT34" s="605"/>
      <c r="LKU34" s="605"/>
      <c r="LKV34" s="114"/>
      <c r="LKW34" s="74"/>
      <c r="LLI34" s="74"/>
      <c r="LLJ34" s="605"/>
      <c r="LLK34" s="605"/>
      <c r="LLL34" s="114"/>
      <c r="LLM34" s="74"/>
      <c r="LLY34" s="74"/>
      <c r="LLZ34" s="605"/>
      <c r="LMA34" s="605"/>
      <c r="LMB34" s="114"/>
      <c r="LMC34" s="74"/>
      <c r="LMO34" s="74"/>
      <c r="LMP34" s="605"/>
      <c r="LMQ34" s="605"/>
      <c r="LMR34" s="114"/>
      <c r="LMS34" s="74"/>
      <c r="LNE34" s="74"/>
      <c r="LNF34" s="605"/>
      <c r="LNG34" s="605"/>
      <c r="LNH34" s="114"/>
      <c r="LNI34" s="74"/>
      <c r="LNU34" s="74"/>
      <c r="LNV34" s="605"/>
      <c r="LNW34" s="605"/>
      <c r="LNX34" s="114"/>
      <c r="LNY34" s="74"/>
      <c r="LOK34" s="74"/>
      <c r="LOL34" s="605"/>
      <c r="LOM34" s="605"/>
      <c r="LON34" s="114"/>
      <c r="LOO34" s="74"/>
      <c r="LPA34" s="74"/>
      <c r="LPB34" s="605"/>
      <c r="LPC34" s="605"/>
      <c r="LPD34" s="114"/>
      <c r="LPE34" s="74"/>
      <c r="LPQ34" s="74"/>
      <c r="LPR34" s="605"/>
      <c r="LPS34" s="605"/>
      <c r="LPT34" s="114"/>
      <c r="LPU34" s="74"/>
      <c r="LQG34" s="74"/>
      <c r="LQH34" s="605"/>
      <c r="LQI34" s="605"/>
      <c r="LQJ34" s="114"/>
      <c r="LQK34" s="74"/>
      <c r="LQW34" s="74"/>
      <c r="LQX34" s="605"/>
      <c r="LQY34" s="605"/>
      <c r="LQZ34" s="114"/>
      <c r="LRA34" s="74"/>
      <c r="LRM34" s="74"/>
      <c r="LRN34" s="605"/>
      <c r="LRO34" s="605"/>
      <c r="LRP34" s="114"/>
      <c r="LRQ34" s="74"/>
      <c r="LSC34" s="74"/>
      <c r="LSD34" s="605"/>
      <c r="LSE34" s="605"/>
      <c r="LSF34" s="114"/>
      <c r="LSG34" s="74"/>
      <c r="LSS34" s="74"/>
      <c r="LST34" s="605"/>
      <c r="LSU34" s="605"/>
      <c r="LSV34" s="114"/>
      <c r="LSW34" s="74"/>
      <c r="LTI34" s="74"/>
      <c r="LTJ34" s="605"/>
      <c r="LTK34" s="605"/>
      <c r="LTL34" s="114"/>
      <c r="LTM34" s="74"/>
      <c r="LTY34" s="74"/>
      <c r="LTZ34" s="605"/>
      <c r="LUA34" s="605"/>
      <c r="LUB34" s="114"/>
      <c r="LUC34" s="74"/>
      <c r="LUO34" s="74"/>
      <c r="LUP34" s="605"/>
      <c r="LUQ34" s="605"/>
      <c r="LUR34" s="114"/>
      <c r="LUS34" s="74"/>
      <c r="LVE34" s="74"/>
      <c r="LVF34" s="605"/>
      <c r="LVG34" s="605"/>
      <c r="LVH34" s="114"/>
      <c r="LVI34" s="74"/>
      <c r="LVU34" s="74"/>
      <c r="LVV34" s="605"/>
      <c r="LVW34" s="605"/>
      <c r="LVX34" s="114"/>
      <c r="LVY34" s="74"/>
      <c r="LWK34" s="74"/>
      <c r="LWL34" s="605"/>
      <c r="LWM34" s="605"/>
      <c r="LWN34" s="114"/>
      <c r="LWO34" s="74"/>
      <c r="LXA34" s="74"/>
      <c r="LXB34" s="605"/>
      <c r="LXC34" s="605"/>
      <c r="LXD34" s="114"/>
      <c r="LXE34" s="74"/>
      <c r="LXQ34" s="74"/>
      <c r="LXR34" s="605"/>
      <c r="LXS34" s="605"/>
      <c r="LXT34" s="114"/>
      <c r="LXU34" s="74"/>
      <c r="LYG34" s="74"/>
      <c r="LYH34" s="605"/>
      <c r="LYI34" s="605"/>
      <c r="LYJ34" s="114"/>
      <c r="LYK34" s="74"/>
      <c r="LYW34" s="74"/>
      <c r="LYX34" s="605"/>
      <c r="LYY34" s="605"/>
      <c r="LYZ34" s="114"/>
      <c r="LZA34" s="74"/>
      <c r="LZM34" s="74"/>
      <c r="LZN34" s="605"/>
      <c r="LZO34" s="605"/>
      <c r="LZP34" s="114"/>
      <c r="LZQ34" s="74"/>
      <c r="MAC34" s="74"/>
      <c r="MAD34" s="605"/>
      <c r="MAE34" s="605"/>
      <c r="MAF34" s="114"/>
      <c r="MAG34" s="74"/>
      <c r="MAS34" s="74"/>
      <c r="MAT34" s="605"/>
      <c r="MAU34" s="605"/>
      <c r="MAV34" s="114"/>
      <c r="MAW34" s="74"/>
      <c r="MBI34" s="74"/>
      <c r="MBJ34" s="605"/>
      <c r="MBK34" s="605"/>
      <c r="MBL34" s="114"/>
      <c r="MBM34" s="74"/>
      <c r="MBY34" s="74"/>
      <c r="MBZ34" s="605"/>
      <c r="MCA34" s="605"/>
      <c r="MCB34" s="114"/>
      <c r="MCC34" s="74"/>
      <c r="MCO34" s="74"/>
      <c r="MCP34" s="605"/>
      <c r="MCQ34" s="605"/>
      <c r="MCR34" s="114"/>
      <c r="MCS34" s="74"/>
      <c r="MDE34" s="74"/>
      <c r="MDF34" s="605"/>
      <c r="MDG34" s="605"/>
      <c r="MDH34" s="114"/>
      <c r="MDI34" s="74"/>
      <c r="MDU34" s="74"/>
      <c r="MDV34" s="605"/>
      <c r="MDW34" s="605"/>
      <c r="MDX34" s="114"/>
      <c r="MDY34" s="74"/>
      <c r="MEK34" s="74"/>
      <c r="MEL34" s="605"/>
      <c r="MEM34" s="605"/>
      <c r="MEN34" s="114"/>
      <c r="MEO34" s="74"/>
      <c r="MFA34" s="74"/>
      <c r="MFB34" s="605"/>
      <c r="MFC34" s="605"/>
      <c r="MFD34" s="114"/>
      <c r="MFE34" s="74"/>
      <c r="MFQ34" s="74"/>
      <c r="MFR34" s="605"/>
      <c r="MFS34" s="605"/>
      <c r="MFT34" s="114"/>
      <c r="MFU34" s="74"/>
      <c r="MGG34" s="74"/>
      <c r="MGH34" s="605"/>
      <c r="MGI34" s="605"/>
      <c r="MGJ34" s="114"/>
      <c r="MGK34" s="74"/>
      <c r="MGW34" s="74"/>
      <c r="MGX34" s="605"/>
      <c r="MGY34" s="605"/>
      <c r="MGZ34" s="114"/>
      <c r="MHA34" s="74"/>
      <c r="MHM34" s="74"/>
      <c r="MHN34" s="605"/>
      <c r="MHO34" s="605"/>
      <c r="MHP34" s="114"/>
      <c r="MHQ34" s="74"/>
      <c r="MIC34" s="74"/>
      <c r="MID34" s="605"/>
      <c r="MIE34" s="605"/>
      <c r="MIF34" s="114"/>
      <c r="MIG34" s="74"/>
      <c r="MIS34" s="74"/>
      <c r="MIT34" s="605"/>
      <c r="MIU34" s="605"/>
      <c r="MIV34" s="114"/>
      <c r="MIW34" s="74"/>
      <c r="MJI34" s="74"/>
      <c r="MJJ34" s="605"/>
      <c r="MJK34" s="605"/>
      <c r="MJL34" s="114"/>
      <c r="MJM34" s="74"/>
      <c r="MJY34" s="74"/>
      <c r="MJZ34" s="605"/>
      <c r="MKA34" s="605"/>
      <c r="MKB34" s="114"/>
      <c r="MKC34" s="74"/>
      <c r="MKO34" s="74"/>
      <c r="MKP34" s="605"/>
      <c r="MKQ34" s="605"/>
      <c r="MKR34" s="114"/>
      <c r="MKS34" s="74"/>
      <c r="MLE34" s="74"/>
      <c r="MLF34" s="605"/>
      <c r="MLG34" s="605"/>
      <c r="MLH34" s="114"/>
      <c r="MLI34" s="74"/>
      <c r="MLU34" s="74"/>
      <c r="MLV34" s="605"/>
      <c r="MLW34" s="605"/>
      <c r="MLX34" s="114"/>
      <c r="MLY34" s="74"/>
      <c r="MMK34" s="74"/>
      <c r="MML34" s="605"/>
      <c r="MMM34" s="605"/>
      <c r="MMN34" s="114"/>
      <c r="MMO34" s="74"/>
      <c r="MNA34" s="74"/>
      <c r="MNB34" s="605"/>
      <c r="MNC34" s="605"/>
      <c r="MND34" s="114"/>
      <c r="MNE34" s="74"/>
      <c r="MNQ34" s="74"/>
      <c r="MNR34" s="605"/>
      <c r="MNS34" s="605"/>
      <c r="MNT34" s="114"/>
      <c r="MNU34" s="74"/>
      <c r="MOG34" s="74"/>
      <c r="MOH34" s="605"/>
      <c r="MOI34" s="605"/>
      <c r="MOJ34" s="114"/>
      <c r="MOK34" s="74"/>
      <c r="MOW34" s="74"/>
      <c r="MOX34" s="605"/>
      <c r="MOY34" s="605"/>
      <c r="MOZ34" s="114"/>
      <c r="MPA34" s="74"/>
      <c r="MPM34" s="74"/>
      <c r="MPN34" s="605"/>
      <c r="MPO34" s="605"/>
      <c r="MPP34" s="114"/>
      <c r="MPQ34" s="74"/>
      <c r="MQC34" s="74"/>
      <c r="MQD34" s="605"/>
      <c r="MQE34" s="605"/>
      <c r="MQF34" s="114"/>
      <c r="MQG34" s="74"/>
      <c r="MQS34" s="74"/>
      <c r="MQT34" s="605"/>
      <c r="MQU34" s="605"/>
      <c r="MQV34" s="114"/>
      <c r="MQW34" s="74"/>
      <c r="MRI34" s="74"/>
      <c r="MRJ34" s="605"/>
      <c r="MRK34" s="605"/>
      <c r="MRL34" s="114"/>
      <c r="MRM34" s="74"/>
      <c r="MRY34" s="74"/>
      <c r="MRZ34" s="605"/>
      <c r="MSA34" s="605"/>
      <c r="MSB34" s="114"/>
      <c r="MSC34" s="74"/>
      <c r="MSO34" s="74"/>
      <c r="MSP34" s="605"/>
      <c r="MSQ34" s="605"/>
      <c r="MSR34" s="114"/>
      <c r="MSS34" s="74"/>
      <c r="MTE34" s="74"/>
      <c r="MTF34" s="605"/>
      <c r="MTG34" s="605"/>
      <c r="MTH34" s="114"/>
      <c r="MTI34" s="74"/>
      <c r="MTU34" s="74"/>
      <c r="MTV34" s="605"/>
      <c r="MTW34" s="605"/>
      <c r="MTX34" s="114"/>
      <c r="MTY34" s="74"/>
      <c r="MUK34" s="74"/>
      <c r="MUL34" s="605"/>
      <c r="MUM34" s="605"/>
      <c r="MUN34" s="114"/>
      <c r="MUO34" s="74"/>
      <c r="MVA34" s="74"/>
      <c r="MVB34" s="605"/>
      <c r="MVC34" s="605"/>
      <c r="MVD34" s="114"/>
      <c r="MVE34" s="74"/>
      <c r="MVQ34" s="74"/>
      <c r="MVR34" s="605"/>
      <c r="MVS34" s="605"/>
      <c r="MVT34" s="114"/>
      <c r="MVU34" s="74"/>
      <c r="MWG34" s="74"/>
      <c r="MWH34" s="605"/>
      <c r="MWI34" s="605"/>
      <c r="MWJ34" s="114"/>
      <c r="MWK34" s="74"/>
      <c r="MWW34" s="74"/>
      <c r="MWX34" s="605"/>
      <c r="MWY34" s="605"/>
      <c r="MWZ34" s="114"/>
      <c r="MXA34" s="74"/>
      <c r="MXM34" s="74"/>
      <c r="MXN34" s="605"/>
      <c r="MXO34" s="605"/>
      <c r="MXP34" s="114"/>
      <c r="MXQ34" s="74"/>
      <c r="MYC34" s="74"/>
      <c r="MYD34" s="605"/>
      <c r="MYE34" s="605"/>
      <c r="MYF34" s="114"/>
      <c r="MYG34" s="74"/>
      <c r="MYS34" s="74"/>
      <c r="MYT34" s="605"/>
      <c r="MYU34" s="605"/>
      <c r="MYV34" s="114"/>
      <c r="MYW34" s="74"/>
      <c r="MZI34" s="74"/>
      <c r="MZJ34" s="605"/>
      <c r="MZK34" s="605"/>
      <c r="MZL34" s="114"/>
      <c r="MZM34" s="74"/>
      <c r="MZY34" s="74"/>
      <c r="MZZ34" s="605"/>
      <c r="NAA34" s="605"/>
      <c r="NAB34" s="114"/>
      <c r="NAC34" s="74"/>
      <c r="NAO34" s="74"/>
      <c r="NAP34" s="605"/>
      <c r="NAQ34" s="605"/>
      <c r="NAR34" s="114"/>
      <c r="NAS34" s="74"/>
      <c r="NBE34" s="74"/>
      <c r="NBF34" s="605"/>
      <c r="NBG34" s="605"/>
      <c r="NBH34" s="114"/>
      <c r="NBI34" s="74"/>
      <c r="NBU34" s="74"/>
      <c r="NBV34" s="605"/>
      <c r="NBW34" s="605"/>
      <c r="NBX34" s="114"/>
      <c r="NBY34" s="74"/>
      <c r="NCK34" s="74"/>
      <c r="NCL34" s="605"/>
      <c r="NCM34" s="605"/>
      <c r="NCN34" s="114"/>
      <c r="NCO34" s="74"/>
      <c r="NDA34" s="74"/>
      <c r="NDB34" s="605"/>
      <c r="NDC34" s="605"/>
      <c r="NDD34" s="114"/>
      <c r="NDE34" s="74"/>
      <c r="NDQ34" s="74"/>
      <c r="NDR34" s="605"/>
      <c r="NDS34" s="605"/>
      <c r="NDT34" s="114"/>
      <c r="NDU34" s="74"/>
      <c r="NEG34" s="74"/>
      <c r="NEH34" s="605"/>
      <c r="NEI34" s="605"/>
      <c r="NEJ34" s="114"/>
      <c r="NEK34" s="74"/>
      <c r="NEW34" s="74"/>
      <c r="NEX34" s="605"/>
      <c r="NEY34" s="605"/>
      <c r="NEZ34" s="114"/>
      <c r="NFA34" s="74"/>
      <c r="NFM34" s="74"/>
      <c r="NFN34" s="605"/>
      <c r="NFO34" s="605"/>
      <c r="NFP34" s="114"/>
      <c r="NFQ34" s="74"/>
      <c r="NGC34" s="74"/>
      <c r="NGD34" s="605"/>
      <c r="NGE34" s="605"/>
      <c r="NGF34" s="114"/>
      <c r="NGG34" s="74"/>
      <c r="NGS34" s="74"/>
      <c r="NGT34" s="605"/>
      <c r="NGU34" s="605"/>
      <c r="NGV34" s="114"/>
      <c r="NGW34" s="74"/>
      <c r="NHI34" s="74"/>
      <c r="NHJ34" s="605"/>
      <c r="NHK34" s="605"/>
      <c r="NHL34" s="114"/>
      <c r="NHM34" s="74"/>
      <c r="NHY34" s="74"/>
      <c r="NHZ34" s="605"/>
      <c r="NIA34" s="605"/>
      <c r="NIB34" s="114"/>
      <c r="NIC34" s="74"/>
      <c r="NIO34" s="74"/>
      <c r="NIP34" s="605"/>
      <c r="NIQ34" s="605"/>
      <c r="NIR34" s="114"/>
      <c r="NIS34" s="74"/>
      <c r="NJE34" s="74"/>
      <c r="NJF34" s="605"/>
      <c r="NJG34" s="605"/>
      <c r="NJH34" s="114"/>
      <c r="NJI34" s="74"/>
      <c r="NJU34" s="74"/>
      <c r="NJV34" s="605"/>
      <c r="NJW34" s="605"/>
      <c r="NJX34" s="114"/>
      <c r="NJY34" s="74"/>
      <c r="NKK34" s="74"/>
      <c r="NKL34" s="605"/>
      <c r="NKM34" s="605"/>
      <c r="NKN34" s="114"/>
      <c r="NKO34" s="74"/>
      <c r="NLA34" s="74"/>
      <c r="NLB34" s="605"/>
      <c r="NLC34" s="605"/>
      <c r="NLD34" s="114"/>
      <c r="NLE34" s="74"/>
      <c r="NLQ34" s="74"/>
      <c r="NLR34" s="605"/>
      <c r="NLS34" s="605"/>
      <c r="NLT34" s="114"/>
      <c r="NLU34" s="74"/>
      <c r="NMG34" s="74"/>
      <c r="NMH34" s="605"/>
      <c r="NMI34" s="605"/>
      <c r="NMJ34" s="114"/>
      <c r="NMK34" s="74"/>
      <c r="NMW34" s="74"/>
      <c r="NMX34" s="605"/>
      <c r="NMY34" s="605"/>
      <c r="NMZ34" s="114"/>
      <c r="NNA34" s="74"/>
      <c r="NNM34" s="74"/>
      <c r="NNN34" s="605"/>
      <c r="NNO34" s="605"/>
      <c r="NNP34" s="114"/>
      <c r="NNQ34" s="74"/>
      <c r="NOC34" s="74"/>
      <c r="NOD34" s="605"/>
      <c r="NOE34" s="605"/>
      <c r="NOF34" s="114"/>
      <c r="NOG34" s="74"/>
      <c r="NOS34" s="74"/>
      <c r="NOT34" s="605"/>
      <c r="NOU34" s="605"/>
      <c r="NOV34" s="114"/>
      <c r="NOW34" s="74"/>
      <c r="NPI34" s="74"/>
      <c r="NPJ34" s="605"/>
      <c r="NPK34" s="605"/>
      <c r="NPL34" s="114"/>
      <c r="NPM34" s="74"/>
      <c r="NPY34" s="74"/>
      <c r="NPZ34" s="605"/>
      <c r="NQA34" s="605"/>
      <c r="NQB34" s="114"/>
      <c r="NQC34" s="74"/>
      <c r="NQO34" s="74"/>
      <c r="NQP34" s="605"/>
      <c r="NQQ34" s="605"/>
      <c r="NQR34" s="114"/>
      <c r="NQS34" s="74"/>
      <c r="NRE34" s="74"/>
      <c r="NRF34" s="605"/>
      <c r="NRG34" s="605"/>
      <c r="NRH34" s="114"/>
      <c r="NRI34" s="74"/>
      <c r="NRU34" s="74"/>
      <c r="NRV34" s="605"/>
      <c r="NRW34" s="605"/>
      <c r="NRX34" s="114"/>
      <c r="NRY34" s="74"/>
      <c r="NSK34" s="74"/>
      <c r="NSL34" s="605"/>
      <c r="NSM34" s="605"/>
      <c r="NSN34" s="114"/>
      <c r="NSO34" s="74"/>
      <c r="NTA34" s="74"/>
      <c r="NTB34" s="605"/>
      <c r="NTC34" s="605"/>
      <c r="NTD34" s="114"/>
      <c r="NTE34" s="74"/>
      <c r="NTQ34" s="74"/>
      <c r="NTR34" s="605"/>
      <c r="NTS34" s="605"/>
      <c r="NTT34" s="114"/>
      <c r="NTU34" s="74"/>
      <c r="NUG34" s="74"/>
      <c r="NUH34" s="605"/>
      <c r="NUI34" s="605"/>
      <c r="NUJ34" s="114"/>
      <c r="NUK34" s="74"/>
      <c r="NUW34" s="74"/>
      <c r="NUX34" s="605"/>
      <c r="NUY34" s="605"/>
      <c r="NUZ34" s="114"/>
      <c r="NVA34" s="74"/>
      <c r="NVM34" s="74"/>
      <c r="NVN34" s="605"/>
      <c r="NVO34" s="605"/>
      <c r="NVP34" s="114"/>
      <c r="NVQ34" s="74"/>
      <c r="NWC34" s="74"/>
      <c r="NWD34" s="605"/>
      <c r="NWE34" s="605"/>
      <c r="NWF34" s="114"/>
      <c r="NWG34" s="74"/>
      <c r="NWS34" s="74"/>
      <c r="NWT34" s="605"/>
      <c r="NWU34" s="605"/>
      <c r="NWV34" s="114"/>
      <c r="NWW34" s="74"/>
      <c r="NXI34" s="74"/>
      <c r="NXJ34" s="605"/>
      <c r="NXK34" s="605"/>
      <c r="NXL34" s="114"/>
      <c r="NXM34" s="74"/>
      <c r="NXY34" s="74"/>
      <c r="NXZ34" s="605"/>
      <c r="NYA34" s="605"/>
      <c r="NYB34" s="114"/>
      <c r="NYC34" s="74"/>
      <c r="NYO34" s="74"/>
      <c r="NYP34" s="605"/>
      <c r="NYQ34" s="605"/>
      <c r="NYR34" s="114"/>
      <c r="NYS34" s="74"/>
      <c r="NZE34" s="74"/>
      <c r="NZF34" s="605"/>
      <c r="NZG34" s="605"/>
      <c r="NZH34" s="114"/>
      <c r="NZI34" s="74"/>
      <c r="NZU34" s="74"/>
      <c r="NZV34" s="605"/>
      <c r="NZW34" s="605"/>
      <c r="NZX34" s="114"/>
      <c r="NZY34" s="74"/>
      <c r="OAK34" s="74"/>
      <c r="OAL34" s="605"/>
      <c r="OAM34" s="605"/>
      <c r="OAN34" s="114"/>
      <c r="OAO34" s="74"/>
      <c r="OBA34" s="74"/>
      <c r="OBB34" s="605"/>
      <c r="OBC34" s="605"/>
      <c r="OBD34" s="114"/>
      <c r="OBE34" s="74"/>
      <c r="OBQ34" s="74"/>
      <c r="OBR34" s="605"/>
      <c r="OBS34" s="605"/>
      <c r="OBT34" s="114"/>
      <c r="OBU34" s="74"/>
      <c r="OCG34" s="74"/>
      <c r="OCH34" s="605"/>
      <c r="OCI34" s="605"/>
      <c r="OCJ34" s="114"/>
      <c r="OCK34" s="74"/>
      <c r="OCW34" s="74"/>
      <c r="OCX34" s="605"/>
      <c r="OCY34" s="605"/>
      <c r="OCZ34" s="114"/>
      <c r="ODA34" s="74"/>
      <c r="ODM34" s="74"/>
      <c r="ODN34" s="605"/>
      <c r="ODO34" s="605"/>
      <c r="ODP34" s="114"/>
      <c r="ODQ34" s="74"/>
      <c r="OEC34" s="74"/>
      <c r="OED34" s="605"/>
      <c r="OEE34" s="605"/>
      <c r="OEF34" s="114"/>
      <c r="OEG34" s="74"/>
      <c r="OES34" s="74"/>
      <c r="OET34" s="605"/>
      <c r="OEU34" s="605"/>
      <c r="OEV34" s="114"/>
      <c r="OEW34" s="74"/>
      <c r="OFI34" s="74"/>
      <c r="OFJ34" s="605"/>
      <c r="OFK34" s="605"/>
      <c r="OFL34" s="114"/>
      <c r="OFM34" s="74"/>
      <c r="OFY34" s="74"/>
      <c r="OFZ34" s="605"/>
      <c r="OGA34" s="605"/>
      <c r="OGB34" s="114"/>
      <c r="OGC34" s="74"/>
      <c r="OGO34" s="74"/>
      <c r="OGP34" s="605"/>
      <c r="OGQ34" s="605"/>
      <c r="OGR34" s="114"/>
      <c r="OGS34" s="74"/>
      <c r="OHE34" s="74"/>
      <c r="OHF34" s="605"/>
      <c r="OHG34" s="605"/>
      <c r="OHH34" s="114"/>
      <c r="OHI34" s="74"/>
      <c r="OHU34" s="74"/>
      <c r="OHV34" s="605"/>
      <c r="OHW34" s="605"/>
      <c r="OHX34" s="114"/>
      <c r="OHY34" s="74"/>
      <c r="OIK34" s="74"/>
      <c r="OIL34" s="605"/>
      <c r="OIM34" s="605"/>
      <c r="OIN34" s="114"/>
      <c r="OIO34" s="74"/>
      <c r="OJA34" s="74"/>
      <c r="OJB34" s="605"/>
      <c r="OJC34" s="605"/>
      <c r="OJD34" s="114"/>
      <c r="OJE34" s="74"/>
      <c r="OJQ34" s="74"/>
      <c r="OJR34" s="605"/>
      <c r="OJS34" s="605"/>
      <c r="OJT34" s="114"/>
      <c r="OJU34" s="74"/>
      <c r="OKG34" s="74"/>
      <c r="OKH34" s="605"/>
      <c r="OKI34" s="605"/>
      <c r="OKJ34" s="114"/>
      <c r="OKK34" s="74"/>
      <c r="OKW34" s="74"/>
      <c r="OKX34" s="605"/>
      <c r="OKY34" s="605"/>
      <c r="OKZ34" s="114"/>
      <c r="OLA34" s="74"/>
      <c r="OLM34" s="74"/>
      <c r="OLN34" s="605"/>
      <c r="OLO34" s="605"/>
      <c r="OLP34" s="114"/>
      <c r="OLQ34" s="74"/>
      <c r="OMC34" s="74"/>
      <c r="OMD34" s="605"/>
      <c r="OME34" s="605"/>
      <c r="OMF34" s="114"/>
      <c r="OMG34" s="74"/>
      <c r="OMS34" s="74"/>
      <c r="OMT34" s="605"/>
      <c r="OMU34" s="605"/>
      <c r="OMV34" s="114"/>
      <c r="OMW34" s="74"/>
      <c r="ONI34" s="74"/>
      <c r="ONJ34" s="605"/>
      <c r="ONK34" s="605"/>
      <c r="ONL34" s="114"/>
      <c r="ONM34" s="74"/>
      <c r="ONY34" s="74"/>
      <c r="ONZ34" s="605"/>
      <c r="OOA34" s="605"/>
      <c r="OOB34" s="114"/>
      <c r="OOC34" s="74"/>
      <c r="OOO34" s="74"/>
      <c r="OOP34" s="605"/>
      <c r="OOQ34" s="605"/>
      <c r="OOR34" s="114"/>
      <c r="OOS34" s="74"/>
      <c r="OPE34" s="74"/>
      <c r="OPF34" s="605"/>
      <c r="OPG34" s="605"/>
      <c r="OPH34" s="114"/>
      <c r="OPI34" s="74"/>
      <c r="OPU34" s="74"/>
      <c r="OPV34" s="605"/>
      <c r="OPW34" s="605"/>
      <c r="OPX34" s="114"/>
      <c r="OPY34" s="74"/>
      <c r="OQK34" s="74"/>
      <c r="OQL34" s="605"/>
      <c r="OQM34" s="605"/>
      <c r="OQN34" s="114"/>
      <c r="OQO34" s="74"/>
      <c r="ORA34" s="74"/>
      <c r="ORB34" s="605"/>
      <c r="ORC34" s="605"/>
      <c r="ORD34" s="114"/>
      <c r="ORE34" s="74"/>
      <c r="ORQ34" s="74"/>
      <c r="ORR34" s="605"/>
      <c r="ORS34" s="605"/>
      <c r="ORT34" s="114"/>
      <c r="ORU34" s="74"/>
      <c r="OSG34" s="74"/>
      <c r="OSH34" s="605"/>
      <c r="OSI34" s="605"/>
      <c r="OSJ34" s="114"/>
      <c r="OSK34" s="74"/>
      <c r="OSW34" s="74"/>
      <c r="OSX34" s="605"/>
      <c r="OSY34" s="605"/>
      <c r="OSZ34" s="114"/>
      <c r="OTA34" s="74"/>
      <c r="OTM34" s="74"/>
      <c r="OTN34" s="605"/>
      <c r="OTO34" s="605"/>
      <c r="OTP34" s="114"/>
      <c r="OTQ34" s="74"/>
      <c r="OUC34" s="74"/>
      <c r="OUD34" s="605"/>
      <c r="OUE34" s="605"/>
      <c r="OUF34" s="114"/>
      <c r="OUG34" s="74"/>
      <c r="OUS34" s="74"/>
      <c r="OUT34" s="605"/>
      <c r="OUU34" s="605"/>
      <c r="OUV34" s="114"/>
      <c r="OUW34" s="74"/>
      <c r="OVI34" s="74"/>
      <c r="OVJ34" s="605"/>
      <c r="OVK34" s="605"/>
      <c r="OVL34" s="114"/>
      <c r="OVM34" s="74"/>
      <c r="OVY34" s="74"/>
      <c r="OVZ34" s="605"/>
      <c r="OWA34" s="605"/>
      <c r="OWB34" s="114"/>
      <c r="OWC34" s="74"/>
      <c r="OWO34" s="74"/>
      <c r="OWP34" s="605"/>
      <c r="OWQ34" s="605"/>
      <c r="OWR34" s="114"/>
      <c r="OWS34" s="74"/>
      <c r="OXE34" s="74"/>
      <c r="OXF34" s="605"/>
      <c r="OXG34" s="605"/>
      <c r="OXH34" s="114"/>
      <c r="OXI34" s="74"/>
      <c r="OXU34" s="74"/>
      <c r="OXV34" s="605"/>
      <c r="OXW34" s="605"/>
      <c r="OXX34" s="114"/>
      <c r="OXY34" s="74"/>
      <c r="OYK34" s="74"/>
      <c r="OYL34" s="605"/>
      <c r="OYM34" s="605"/>
      <c r="OYN34" s="114"/>
      <c r="OYO34" s="74"/>
      <c r="OZA34" s="74"/>
      <c r="OZB34" s="605"/>
      <c r="OZC34" s="605"/>
      <c r="OZD34" s="114"/>
      <c r="OZE34" s="74"/>
      <c r="OZQ34" s="74"/>
      <c r="OZR34" s="605"/>
      <c r="OZS34" s="605"/>
      <c r="OZT34" s="114"/>
      <c r="OZU34" s="74"/>
      <c r="PAG34" s="74"/>
      <c r="PAH34" s="605"/>
      <c r="PAI34" s="605"/>
      <c r="PAJ34" s="114"/>
      <c r="PAK34" s="74"/>
      <c r="PAW34" s="74"/>
      <c r="PAX34" s="605"/>
      <c r="PAY34" s="605"/>
      <c r="PAZ34" s="114"/>
      <c r="PBA34" s="74"/>
      <c r="PBM34" s="74"/>
      <c r="PBN34" s="605"/>
      <c r="PBO34" s="605"/>
      <c r="PBP34" s="114"/>
      <c r="PBQ34" s="74"/>
      <c r="PCC34" s="74"/>
      <c r="PCD34" s="605"/>
      <c r="PCE34" s="605"/>
      <c r="PCF34" s="114"/>
      <c r="PCG34" s="74"/>
      <c r="PCS34" s="74"/>
      <c r="PCT34" s="605"/>
      <c r="PCU34" s="605"/>
      <c r="PCV34" s="114"/>
      <c r="PCW34" s="74"/>
      <c r="PDI34" s="74"/>
      <c r="PDJ34" s="605"/>
      <c r="PDK34" s="605"/>
      <c r="PDL34" s="114"/>
      <c r="PDM34" s="74"/>
      <c r="PDY34" s="74"/>
      <c r="PDZ34" s="605"/>
      <c r="PEA34" s="605"/>
      <c r="PEB34" s="114"/>
      <c r="PEC34" s="74"/>
      <c r="PEO34" s="74"/>
      <c r="PEP34" s="605"/>
      <c r="PEQ34" s="605"/>
      <c r="PER34" s="114"/>
      <c r="PES34" s="74"/>
      <c r="PFE34" s="74"/>
      <c r="PFF34" s="605"/>
      <c r="PFG34" s="605"/>
      <c r="PFH34" s="114"/>
      <c r="PFI34" s="74"/>
      <c r="PFU34" s="74"/>
      <c r="PFV34" s="605"/>
      <c r="PFW34" s="605"/>
      <c r="PFX34" s="114"/>
      <c r="PFY34" s="74"/>
      <c r="PGK34" s="74"/>
      <c r="PGL34" s="605"/>
      <c r="PGM34" s="605"/>
      <c r="PGN34" s="114"/>
      <c r="PGO34" s="74"/>
      <c r="PHA34" s="74"/>
      <c r="PHB34" s="605"/>
      <c r="PHC34" s="605"/>
      <c r="PHD34" s="114"/>
      <c r="PHE34" s="74"/>
      <c r="PHQ34" s="74"/>
      <c r="PHR34" s="605"/>
      <c r="PHS34" s="605"/>
      <c r="PHT34" s="114"/>
      <c r="PHU34" s="74"/>
      <c r="PIG34" s="74"/>
      <c r="PIH34" s="605"/>
      <c r="PII34" s="605"/>
      <c r="PIJ34" s="114"/>
      <c r="PIK34" s="74"/>
      <c r="PIW34" s="74"/>
      <c r="PIX34" s="605"/>
      <c r="PIY34" s="605"/>
      <c r="PIZ34" s="114"/>
      <c r="PJA34" s="74"/>
      <c r="PJM34" s="74"/>
      <c r="PJN34" s="605"/>
      <c r="PJO34" s="605"/>
      <c r="PJP34" s="114"/>
      <c r="PJQ34" s="74"/>
      <c r="PKC34" s="74"/>
      <c r="PKD34" s="605"/>
      <c r="PKE34" s="605"/>
      <c r="PKF34" s="114"/>
      <c r="PKG34" s="74"/>
      <c r="PKS34" s="74"/>
      <c r="PKT34" s="605"/>
      <c r="PKU34" s="605"/>
      <c r="PKV34" s="114"/>
      <c r="PKW34" s="74"/>
      <c r="PLI34" s="74"/>
      <c r="PLJ34" s="605"/>
      <c r="PLK34" s="605"/>
      <c r="PLL34" s="114"/>
      <c r="PLM34" s="74"/>
      <c r="PLY34" s="74"/>
      <c r="PLZ34" s="605"/>
      <c r="PMA34" s="605"/>
      <c r="PMB34" s="114"/>
      <c r="PMC34" s="74"/>
      <c r="PMO34" s="74"/>
      <c r="PMP34" s="605"/>
      <c r="PMQ34" s="605"/>
      <c r="PMR34" s="114"/>
      <c r="PMS34" s="74"/>
      <c r="PNE34" s="74"/>
      <c r="PNF34" s="605"/>
      <c r="PNG34" s="605"/>
      <c r="PNH34" s="114"/>
      <c r="PNI34" s="74"/>
      <c r="PNU34" s="74"/>
      <c r="PNV34" s="605"/>
      <c r="PNW34" s="605"/>
      <c r="PNX34" s="114"/>
      <c r="PNY34" s="74"/>
      <c r="POK34" s="74"/>
      <c r="POL34" s="605"/>
      <c r="POM34" s="605"/>
      <c r="PON34" s="114"/>
      <c r="POO34" s="74"/>
      <c r="PPA34" s="74"/>
      <c r="PPB34" s="605"/>
      <c r="PPC34" s="605"/>
      <c r="PPD34" s="114"/>
      <c r="PPE34" s="74"/>
      <c r="PPQ34" s="74"/>
      <c r="PPR34" s="605"/>
      <c r="PPS34" s="605"/>
      <c r="PPT34" s="114"/>
      <c r="PPU34" s="74"/>
      <c r="PQG34" s="74"/>
      <c r="PQH34" s="605"/>
      <c r="PQI34" s="605"/>
      <c r="PQJ34" s="114"/>
      <c r="PQK34" s="74"/>
      <c r="PQW34" s="74"/>
      <c r="PQX34" s="605"/>
      <c r="PQY34" s="605"/>
      <c r="PQZ34" s="114"/>
      <c r="PRA34" s="74"/>
      <c r="PRM34" s="74"/>
      <c r="PRN34" s="605"/>
      <c r="PRO34" s="605"/>
      <c r="PRP34" s="114"/>
      <c r="PRQ34" s="74"/>
      <c r="PSC34" s="74"/>
      <c r="PSD34" s="605"/>
      <c r="PSE34" s="605"/>
      <c r="PSF34" s="114"/>
      <c r="PSG34" s="74"/>
      <c r="PSS34" s="74"/>
      <c r="PST34" s="605"/>
      <c r="PSU34" s="605"/>
      <c r="PSV34" s="114"/>
      <c r="PSW34" s="74"/>
      <c r="PTI34" s="74"/>
      <c r="PTJ34" s="605"/>
      <c r="PTK34" s="605"/>
      <c r="PTL34" s="114"/>
      <c r="PTM34" s="74"/>
      <c r="PTY34" s="74"/>
      <c r="PTZ34" s="605"/>
      <c r="PUA34" s="605"/>
      <c r="PUB34" s="114"/>
      <c r="PUC34" s="74"/>
      <c r="PUO34" s="74"/>
      <c r="PUP34" s="605"/>
      <c r="PUQ34" s="605"/>
      <c r="PUR34" s="114"/>
      <c r="PUS34" s="74"/>
      <c r="PVE34" s="74"/>
      <c r="PVF34" s="605"/>
      <c r="PVG34" s="605"/>
      <c r="PVH34" s="114"/>
      <c r="PVI34" s="74"/>
      <c r="PVU34" s="74"/>
      <c r="PVV34" s="605"/>
      <c r="PVW34" s="605"/>
      <c r="PVX34" s="114"/>
      <c r="PVY34" s="74"/>
      <c r="PWK34" s="74"/>
      <c r="PWL34" s="605"/>
      <c r="PWM34" s="605"/>
      <c r="PWN34" s="114"/>
      <c r="PWO34" s="74"/>
      <c r="PXA34" s="74"/>
      <c r="PXB34" s="605"/>
      <c r="PXC34" s="605"/>
      <c r="PXD34" s="114"/>
      <c r="PXE34" s="74"/>
      <c r="PXQ34" s="74"/>
      <c r="PXR34" s="605"/>
      <c r="PXS34" s="605"/>
      <c r="PXT34" s="114"/>
      <c r="PXU34" s="74"/>
      <c r="PYG34" s="74"/>
      <c r="PYH34" s="605"/>
      <c r="PYI34" s="605"/>
      <c r="PYJ34" s="114"/>
      <c r="PYK34" s="74"/>
      <c r="PYW34" s="74"/>
      <c r="PYX34" s="605"/>
      <c r="PYY34" s="605"/>
      <c r="PYZ34" s="114"/>
      <c r="PZA34" s="74"/>
      <c r="PZM34" s="74"/>
      <c r="PZN34" s="605"/>
      <c r="PZO34" s="605"/>
      <c r="PZP34" s="114"/>
      <c r="PZQ34" s="74"/>
      <c r="QAC34" s="74"/>
      <c r="QAD34" s="605"/>
      <c r="QAE34" s="605"/>
      <c r="QAF34" s="114"/>
      <c r="QAG34" s="74"/>
      <c r="QAS34" s="74"/>
      <c r="QAT34" s="605"/>
      <c r="QAU34" s="605"/>
      <c r="QAV34" s="114"/>
      <c r="QAW34" s="74"/>
      <c r="QBI34" s="74"/>
      <c r="QBJ34" s="605"/>
      <c r="QBK34" s="605"/>
      <c r="QBL34" s="114"/>
      <c r="QBM34" s="74"/>
      <c r="QBY34" s="74"/>
      <c r="QBZ34" s="605"/>
      <c r="QCA34" s="605"/>
      <c r="QCB34" s="114"/>
      <c r="QCC34" s="74"/>
      <c r="QCO34" s="74"/>
      <c r="QCP34" s="605"/>
      <c r="QCQ34" s="605"/>
      <c r="QCR34" s="114"/>
      <c r="QCS34" s="74"/>
      <c r="QDE34" s="74"/>
      <c r="QDF34" s="605"/>
      <c r="QDG34" s="605"/>
      <c r="QDH34" s="114"/>
      <c r="QDI34" s="74"/>
      <c r="QDU34" s="74"/>
      <c r="QDV34" s="605"/>
      <c r="QDW34" s="605"/>
      <c r="QDX34" s="114"/>
      <c r="QDY34" s="74"/>
      <c r="QEK34" s="74"/>
      <c r="QEL34" s="605"/>
      <c r="QEM34" s="605"/>
      <c r="QEN34" s="114"/>
      <c r="QEO34" s="74"/>
      <c r="QFA34" s="74"/>
      <c r="QFB34" s="605"/>
      <c r="QFC34" s="605"/>
      <c r="QFD34" s="114"/>
      <c r="QFE34" s="74"/>
      <c r="QFQ34" s="74"/>
      <c r="QFR34" s="605"/>
      <c r="QFS34" s="605"/>
      <c r="QFT34" s="114"/>
      <c r="QFU34" s="74"/>
      <c r="QGG34" s="74"/>
      <c r="QGH34" s="605"/>
      <c r="QGI34" s="605"/>
      <c r="QGJ34" s="114"/>
      <c r="QGK34" s="74"/>
      <c r="QGW34" s="74"/>
      <c r="QGX34" s="605"/>
      <c r="QGY34" s="605"/>
      <c r="QGZ34" s="114"/>
      <c r="QHA34" s="74"/>
      <c r="QHM34" s="74"/>
      <c r="QHN34" s="605"/>
      <c r="QHO34" s="605"/>
      <c r="QHP34" s="114"/>
      <c r="QHQ34" s="74"/>
      <c r="QIC34" s="74"/>
      <c r="QID34" s="605"/>
      <c r="QIE34" s="605"/>
      <c r="QIF34" s="114"/>
      <c r="QIG34" s="74"/>
      <c r="QIS34" s="74"/>
      <c r="QIT34" s="605"/>
      <c r="QIU34" s="605"/>
      <c r="QIV34" s="114"/>
      <c r="QIW34" s="74"/>
      <c r="QJI34" s="74"/>
      <c r="QJJ34" s="605"/>
      <c r="QJK34" s="605"/>
      <c r="QJL34" s="114"/>
      <c r="QJM34" s="74"/>
      <c r="QJY34" s="74"/>
      <c r="QJZ34" s="605"/>
      <c r="QKA34" s="605"/>
      <c r="QKB34" s="114"/>
      <c r="QKC34" s="74"/>
      <c r="QKO34" s="74"/>
      <c r="QKP34" s="605"/>
      <c r="QKQ34" s="605"/>
      <c r="QKR34" s="114"/>
      <c r="QKS34" s="74"/>
      <c r="QLE34" s="74"/>
      <c r="QLF34" s="605"/>
      <c r="QLG34" s="605"/>
      <c r="QLH34" s="114"/>
      <c r="QLI34" s="74"/>
      <c r="QLU34" s="74"/>
      <c r="QLV34" s="605"/>
      <c r="QLW34" s="605"/>
      <c r="QLX34" s="114"/>
      <c r="QLY34" s="74"/>
      <c r="QMK34" s="74"/>
      <c r="QML34" s="605"/>
      <c r="QMM34" s="605"/>
      <c r="QMN34" s="114"/>
      <c r="QMO34" s="74"/>
      <c r="QNA34" s="74"/>
      <c r="QNB34" s="605"/>
      <c r="QNC34" s="605"/>
      <c r="QND34" s="114"/>
      <c r="QNE34" s="74"/>
      <c r="QNQ34" s="74"/>
      <c r="QNR34" s="605"/>
      <c r="QNS34" s="605"/>
      <c r="QNT34" s="114"/>
      <c r="QNU34" s="74"/>
      <c r="QOG34" s="74"/>
      <c r="QOH34" s="605"/>
      <c r="QOI34" s="605"/>
      <c r="QOJ34" s="114"/>
      <c r="QOK34" s="74"/>
      <c r="QOW34" s="74"/>
      <c r="QOX34" s="605"/>
      <c r="QOY34" s="605"/>
      <c r="QOZ34" s="114"/>
      <c r="QPA34" s="74"/>
      <c r="QPM34" s="74"/>
      <c r="QPN34" s="605"/>
      <c r="QPO34" s="605"/>
      <c r="QPP34" s="114"/>
      <c r="QPQ34" s="74"/>
      <c r="QQC34" s="74"/>
      <c r="QQD34" s="605"/>
      <c r="QQE34" s="605"/>
      <c r="QQF34" s="114"/>
      <c r="QQG34" s="74"/>
      <c r="QQS34" s="74"/>
      <c r="QQT34" s="605"/>
      <c r="QQU34" s="605"/>
      <c r="QQV34" s="114"/>
      <c r="QQW34" s="74"/>
      <c r="QRI34" s="74"/>
      <c r="QRJ34" s="605"/>
      <c r="QRK34" s="605"/>
      <c r="QRL34" s="114"/>
      <c r="QRM34" s="74"/>
      <c r="QRY34" s="74"/>
      <c r="QRZ34" s="605"/>
      <c r="QSA34" s="605"/>
      <c r="QSB34" s="114"/>
      <c r="QSC34" s="74"/>
      <c r="QSO34" s="74"/>
      <c r="QSP34" s="605"/>
      <c r="QSQ34" s="605"/>
      <c r="QSR34" s="114"/>
      <c r="QSS34" s="74"/>
      <c r="QTE34" s="74"/>
      <c r="QTF34" s="605"/>
      <c r="QTG34" s="605"/>
      <c r="QTH34" s="114"/>
      <c r="QTI34" s="74"/>
      <c r="QTU34" s="74"/>
      <c r="QTV34" s="605"/>
      <c r="QTW34" s="605"/>
      <c r="QTX34" s="114"/>
      <c r="QTY34" s="74"/>
      <c r="QUK34" s="74"/>
      <c r="QUL34" s="605"/>
      <c r="QUM34" s="605"/>
      <c r="QUN34" s="114"/>
      <c r="QUO34" s="74"/>
      <c r="QVA34" s="74"/>
      <c r="QVB34" s="605"/>
      <c r="QVC34" s="605"/>
      <c r="QVD34" s="114"/>
      <c r="QVE34" s="74"/>
      <c r="QVQ34" s="74"/>
      <c r="QVR34" s="605"/>
      <c r="QVS34" s="605"/>
      <c r="QVT34" s="114"/>
      <c r="QVU34" s="74"/>
      <c r="QWG34" s="74"/>
      <c r="QWH34" s="605"/>
      <c r="QWI34" s="605"/>
      <c r="QWJ34" s="114"/>
      <c r="QWK34" s="74"/>
      <c r="QWW34" s="74"/>
      <c r="QWX34" s="605"/>
      <c r="QWY34" s="605"/>
      <c r="QWZ34" s="114"/>
      <c r="QXA34" s="74"/>
      <c r="QXM34" s="74"/>
      <c r="QXN34" s="605"/>
      <c r="QXO34" s="605"/>
      <c r="QXP34" s="114"/>
      <c r="QXQ34" s="74"/>
      <c r="QYC34" s="74"/>
      <c r="QYD34" s="605"/>
      <c r="QYE34" s="605"/>
      <c r="QYF34" s="114"/>
      <c r="QYG34" s="74"/>
      <c r="QYS34" s="74"/>
      <c r="QYT34" s="605"/>
      <c r="QYU34" s="605"/>
      <c r="QYV34" s="114"/>
      <c r="QYW34" s="74"/>
      <c r="QZI34" s="74"/>
      <c r="QZJ34" s="605"/>
      <c r="QZK34" s="605"/>
      <c r="QZL34" s="114"/>
      <c r="QZM34" s="74"/>
      <c r="QZY34" s="74"/>
      <c r="QZZ34" s="605"/>
      <c r="RAA34" s="605"/>
      <c r="RAB34" s="114"/>
      <c r="RAC34" s="74"/>
      <c r="RAO34" s="74"/>
      <c r="RAP34" s="605"/>
      <c r="RAQ34" s="605"/>
      <c r="RAR34" s="114"/>
      <c r="RAS34" s="74"/>
      <c r="RBE34" s="74"/>
      <c r="RBF34" s="605"/>
      <c r="RBG34" s="605"/>
      <c r="RBH34" s="114"/>
      <c r="RBI34" s="74"/>
      <c r="RBU34" s="74"/>
      <c r="RBV34" s="605"/>
      <c r="RBW34" s="605"/>
      <c r="RBX34" s="114"/>
      <c r="RBY34" s="74"/>
      <c r="RCK34" s="74"/>
      <c r="RCL34" s="605"/>
      <c r="RCM34" s="605"/>
      <c r="RCN34" s="114"/>
      <c r="RCO34" s="74"/>
      <c r="RDA34" s="74"/>
      <c r="RDB34" s="605"/>
      <c r="RDC34" s="605"/>
      <c r="RDD34" s="114"/>
      <c r="RDE34" s="74"/>
      <c r="RDQ34" s="74"/>
      <c r="RDR34" s="605"/>
      <c r="RDS34" s="605"/>
      <c r="RDT34" s="114"/>
      <c r="RDU34" s="74"/>
      <c r="REG34" s="74"/>
      <c r="REH34" s="605"/>
      <c r="REI34" s="605"/>
      <c r="REJ34" s="114"/>
      <c r="REK34" s="74"/>
      <c r="REW34" s="74"/>
      <c r="REX34" s="605"/>
      <c r="REY34" s="605"/>
      <c r="REZ34" s="114"/>
      <c r="RFA34" s="74"/>
      <c r="RFM34" s="74"/>
      <c r="RFN34" s="605"/>
      <c r="RFO34" s="605"/>
      <c r="RFP34" s="114"/>
      <c r="RFQ34" s="74"/>
      <c r="RGC34" s="74"/>
      <c r="RGD34" s="605"/>
      <c r="RGE34" s="605"/>
      <c r="RGF34" s="114"/>
      <c r="RGG34" s="74"/>
      <c r="RGS34" s="74"/>
      <c r="RGT34" s="605"/>
      <c r="RGU34" s="605"/>
      <c r="RGV34" s="114"/>
      <c r="RGW34" s="74"/>
      <c r="RHI34" s="74"/>
      <c r="RHJ34" s="605"/>
      <c r="RHK34" s="605"/>
      <c r="RHL34" s="114"/>
      <c r="RHM34" s="74"/>
      <c r="RHY34" s="74"/>
      <c r="RHZ34" s="605"/>
      <c r="RIA34" s="605"/>
      <c r="RIB34" s="114"/>
      <c r="RIC34" s="74"/>
      <c r="RIO34" s="74"/>
      <c r="RIP34" s="605"/>
      <c r="RIQ34" s="605"/>
      <c r="RIR34" s="114"/>
      <c r="RIS34" s="74"/>
      <c r="RJE34" s="74"/>
      <c r="RJF34" s="605"/>
      <c r="RJG34" s="605"/>
      <c r="RJH34" s="114"/>
      <c r="RJI34" s="74"/>
      <c r="RJU34" s="74"/>
      <c r="RJV34" s="605"/>
      <c r="RJW34" s="605"/>
      <c r="RJX34" s="114"/>
      <c r="RJY34" s="74"/>
      <c r="RKK34" s="74"/>
      <c r="RKL34" s="605"/>
      <c r="RKM34" s="605"/>
      <c r="RKN34" s="114"/>
      <c r="RKO34" s="74"/>
      <c r="RLA34" s="74"/>
      <c r="RLB34" s="605"/>
      <c r="RLC34" s="605"/>
      <c r="RLD34" s="114"/>
      <c r="RLE34" s="74"/>
      <c r="RLQ34" s="74"/>
      <c r="RLR34" s="605"/>
      <c r="RLS34" s="605"/>
      <c r="RLT34" s="114"/>
      <c r="RLU34" s="74"/>
      <c r="RMG34" s="74"/>
      <c r="RMH34" s="605"/>
      <c r="RMI34" s="605"/>
      <c r="RMJ34" s="114"/>
      <c r="RMK34" s="74"/>
      <c r="RMW34" s="74"/>
      <c r="RMX34" s="605"/>
      <c r="RMY34" s="605"/>
      <c r="RMZ34" s="114"/>
      <c r="RNA34" s="74"/>
      <c r="RNM34" s="74"/>
      <c r="RNN34" s="605"/>
      <c r="RNO34" s="605"/>
      <c r="RNP34" s="114"/>
      <c r="RNQ34" s="74"/>
      <c r="ROC34" s="74"/>
      <c r="ROD34" s="605"/>
      <c r="ROE34" s="605"/>
      <c r="ROF34" s="114"/>
      <c r="ROG34" s="74"/>
      <c r="ROS34" s="74"/>
      <c r="ROT34" s="605"/>
      <c r="ROU34" s="605"/>
      <c r="ROV34" s="114"/>
      <c r="ROW34" s="74"/>
      <c r="RPI34" s="74"/>
      <c r="RPJ34" s="605"/>
      <c r="RPK34" s="605"/>
      <c r="RPL34" s="114"/>
      <c r="RPM34" s="74"/>
      <c r="RPY34" s="74"/>
      <c r="RPZ34" s="605"/>
      <c r="RQA34" s="605"/>
      <c r="RQB34" s="114"/>
      <c r="RQC34" s="74"/>
      <c r="RQO34" s="74"/>
      <c r="RQP34" s="605"/>
      <c r="RQQ34" s="605"/>
      <c r="RQR34" s="114"/>
      <c r="RQS34" s="74"/>
      <c r="RRE34" s="74"/>
      <c r="RRF34" s="605"/>
      <c r="RRG34" s="605"/>
      <c r="RRH34" s="114"/>
      <c r="RRI34" s="74"/>
      <c r="RRU34" s="74"/>
      <c r="RRV34" s="605"/>
      <c r="RRW34" s="605"/>
      <c r="RRX34" s="114"/>
      <c r="RRY34" s="74"/>
      <c r="RSK34" s="74"/>
      <c r="RSL34" s="605"/>
      <c r="RSM34" s="605"/>
      <c r="RSN34" s="114"/>
      <c r="RSO34" s="74"/>
      <c r="RTA34" s="74"/>
      <c r="RTB34" s="605"/>
      <c r="RTC34" s="605"/>
      <c r="RTD34" s="114"/>
      <c r="RTE34" s="74"/>
      <c r="RTQ34" s="74"/>
      <c r="RTR34" s="605"/>
      <c r="RTS34" s="605"/>
      <c r="RTT34" s="114"/>
      <c r="RTU34" s="74"/>
      <c r="RUG34" s="74"/>
      <c r="RUH34" s="605"/>
      <c r="RUI34" s="605"/>
      <c r="RUJ34" s="114"/>
      <c r="RUK34" s="74"/>
      <c r="RUW34" s="74"/>
      <c r="RUX34" s="605"/>
      <c r="RUY34" s="605"/>
      <c r="RUZ34" s="114"/>
      <c r="RVA34" s="74"/>
      <c r="RVM34" s="74"/>
      <c r="RVN34" s="605"/>
      <c r="RVO34" s="605"/>
      <c r="RVP34" s="114"/>
      <c r="RVQ34" s="74"/>
      <c r="RWC34" s="74"/>
      <c r="RWD34" s="605"/>
      <c r="RWE34" s="605"/>
      <c r="RWF34" s="114"/>
      <c r="RWG34" s="74"/>
      <c r="RWS34" s="74"/>
      <c r="RWT34" s="605"/>
      <c r="RWU34" s="605"/>
      <c r="RWV34" s="114"/>
      <c r="RWW34" s="74"/>
      <c r="RXI34" s="74"/>
      <c r="RXJ34" s="605"/>
      <c r="RXK34" s="605"/>
      <c r="RXL34" s="114"/>
      <c r="RXM34" s="74"/>
      <c r="RXY34" s="74"/>
      <c r="RXZ34" s="605"/>
      <c r="RYA34" s="605"/>
      <c r="RYB34" s="114"/>
      <c r="RYC34" s="74"/>
      <c r="RYO34" s="74"/>
      <c r="RYP34" s="605"/>
      <c r="RYQ34" s="605"/>
      <c r="RYR34" s="114"/>
      <c r="RYS34" s="74"/>
      <c r="RZE34" s="74"/>
      <c r="RZF34" s="605"/>
      <c r="RZG34" s="605"/>
      <c r="RZH34" s="114"/>
      <c r="RZI34" s="74"/>
      <c r="RZU34" s="74"/>
      <c r="RZV34" s="605"/>
      <c r="RZW34" s="605"/>
      <c r="RZX34" s="114"/>
      <c r="RZY34" s="74"/>
      <c r="SAK34" s="74"/>
      <c r="SAL34" s="605"/>
      <c r="SAM34" s="605"/>
      <c r="SAN34" s="114"/>
      <c r="SAO34" s="74"/>
      <c r="SBA34" s="74"/>
      <c r="SBB34" s="605"/>
      <c r="SBC34" s="605"/>
      <c r="SBD34" s="114"/>
      <c r="SBE34" s="74"/>
      <c r="SBQ34" s="74"/>
      <c r="SBR34" s="605"/>
      <c r="SBS34" s="605"/>
      <c r="SBT34" s="114"/>
      <c r="SBU34" s="74"/>
      <c r="SCG34" s="74"/>
      <c r="SCH34" s="605"/>
      <c r="SCI34" s="605"/>
      <c r="SCJ34" s="114"/>
      <c r="SCK34" s="74"/>
      <c r="SCW34" s="74"/>
      <c r="SCX34" s="605"/>
      <c r="SCY34" s="605"/>
      <c r="SCZ34" s="114"/>
      <c r="SDA34" s="74"/>
      <c r="SDM34" s="74"/>
      <c r="SDN34" s="605"/>
      <c r="SDO34" s="605"/>
      <c r="SDP34" s="114"/>
      <c r="SDQ34" s="74"/>
      <c r="SEC34" s="74"/>
      <c r="SED34" s="605"/>
      <c r="SEE34" s="605"/>
      <c r="SEF34" s="114"/>
      <c r="SEG34" s="74"/>
      <c r="SES34" s="74"/>
      <c r="SET34" s="605"/>
      <c r="SEU34" s="605"/>
      <c r="SEV34" s="114"/>
      <c r="SEW34" s="74"/>
      <c r="SFI34" s="74"/>
      <c r="SFJ34" s="605"/>
      <c r="SFK34" s="605"/>
      <c r="SFL34" s="114"/>
      <c r="SFM34" s="74"/>
      <c r="SFY34" s="74"/>
      <c r="SFZ34" s="605"/>
      <c r="SGA34" s="605"/>
      <c r="SGB34" s="114"/>
      <c r="SGC34" s="74"/>
      <c r="SGO34" s="74"/>
      <c r="SGP34" s="605"/>
      <c r="SGQ34" s="605"/>
      <c r="SGR34" s="114"/>
      <c r="SGS34" s="74"/>
      <c r="SHE34" s="74"/>
      <c r="SHF34" s="605"/>
      <c r="SHG34" s="605"/>
      <c r="SHH34" s="114"/>
      <c r="SHI34" s="74"/>
      <c r="SHU34" s="74"/>
      <c r="SHV34" s="605"/>
      <c r="SHW34" s="605"/>
      <c r="SHX34" s="114"/>
      <c r="SHY34" s="74"/>
      <c r="SIK34" s="74"/>
      <c r="SIL34" s="605"/>
      <c r="SIM34" s="605"/>
      <c r="SIN34" s="114"/>
      <c r="SIO34" s="74"/>
      <c r="SJA34" s="74"/>
      <c r="SJB34" s="605"/>
      <c r="SJC34" s="605"/>
      <c r="SJD34" s="114"/>
      <c r="SJE34" s="74"/>
      <c r="SJQ34" s="74"/>
      <c r="SJR34" s="605"/>
      <c r="SJS34" s="605"/>
      <c r="SJT34" s="114"/>
      <c r="SJU34" s="74"/>
      <c r="SKG34" s="74"/>
      <c r="SKH34" s="605"/>
      <c r="SKI34" s="605"/>
      <c r="SKJ34" s="114"/>
      <c r="SKK34" s="74"/>
      <c r="SKW34" s="74"/>
      <c r="SKX34" s="605"/>
      <c r="SKY34" s="605"/>
      <c r="SKZ34" s="114"/>
      <c r="SLA34" s="74"/>
      <c r="SLM34" s="74"/>
      <c r="SLN34" s="605"/>
      <c r="SLO34" s="605"/>
      <c r="SLP34" s="114"/>
      <c r="SLQ34" s="74"/>
      <c r="SMC34" s="74"/>
      <c r="SMD34" s="605"/>
      <c r="SME34" s="605"/>
      <c r="SMF34" s="114"/>
      <c r="SMG34" s="74"/>
      <c r="SMS34" s="74"/>
      <c r="SMT34" s="605"/>
      <c r="SMU34" s="605"/>
      <c r="SMV34" s="114"/>
      <c r="SMW34" s="74"/>
      <c r="SNI34" s="74"/>
      <c r="SNJ34" s="605"/>
      <c r="SNK34" s="605"/>
      <c r="SNL34" s="114"/>
      <c r="SNM34" s="74"/>
      <c r="SNY34" s="74"/>
      <c r="SNZ34" s="605"/>
      <c r="SOA34" s="605"/>
      <c r="SOB34" s="114"/>
      <c r="SOC34" s="74"/>
      <c r="SOO34" s="74"/>
      <c r="SOP34" s="605"/>
      <c r="SOQ34" s="605"/>
      <c r="SOR34" s="114"/>
      <c r="SOS34" s="74"/>
      <c r="SPE34" s="74"/>
      <c r="SPF34" s="605"/>
      <c r="SPG34" s="605"/>
      <c r="SPH34" s="114"/>
      <c r="SPI34" s="74"/>
      <c r="SPU34" s="74"/>
      <c r="SPV34" s="605"/>
      <c r="SPW34" s="605"/>
      <c r="SPX34" s="114"/>
      <c r="SPY34" s="74"/>
      <c r="SQK34" s="74"/>
      <c r="SQL34" s="605"/>
      <c r="SQM34" s="605"/>
      <c r="SQN34" s="114"/>
      <c r="SQO34" s="74"/>
      <c r="SRA34" s="74"/>
      <c r="SRB34" s="605"/>
      <c r="SRC34" s="605"/>
      <c r="SRD34" s="114"/>
      <c r="SRE34" s="74"/>
      <c r="SRQ34" s="74"/>
      <c r="SRR34" s="605"/>
      <c r="SRS34" s="605"/>
      <c r="SRT34" s="114"/>
      <c r="SRU34" s="74"/>
      <c r="SSG34" s="74"/>
      <c r="SSH34" s="605"/>
      <c r="SSI34" s="605"/>
      <c r="SSJ34" s="114"/>
      <c r="SSK34" s="74"/>
      <c r="SSW34" s="74"/>
      <c r="SSX34" s="605"/>
      <c r="SSY34" s="605"/>
      <c r="SSZ34" s="114"/>
      <c r="STA34" s="74"/>
      <c r="STM34" s="74"/>
      <c r="STN34" s="605"/>
      <c r="STO34" s="605"/>
      <c r="STP34" s="114"/>
      <c r="STQ34" s="74"/>
      <c r="SUC34" s="74"/>
      <c r="SUD34" s="605"/>
      <c r="SUE34" s="605"/>
      <c r="SUF34" s="114"/>
      <c r="SUG34" s="74"/>
      <c r="SUS34" s="74"/>
      <c r="SUT34" s="605"/>
      <c r="SUU34" s="605"/>
      <c r="SUV34" s="114"/>
      <c r="SUW34" s="74"/>
      <c r="SVI34" s="74"/>
      <c r="SVJ34" s="605"/>
      <c r="SVK34" s="605"/>
      <c r="SVL34" s="114"/>
      <c r="SVM34" s="74"/>
      <c r="SVY34" s="74"/>
      <c r="SVZ34" s="605"/>
      <c r="SWA34" s="605"/>
      <c r="SWB34" s="114"/>
      <c r="SWC34" s="74"/>
      <c r="SWO34" s="74"/>
      <c r="SWP34" s="605"/>
      <c r="SWQ34" s="605"/>
      <c r="SWR34" s="114"/>
      <c r="SWS34" s="74"/>
      <c r="SXE34" s="74"/>
      <c r="SXF34" s="605"/>
      <c r="SXG34" s="605"/>
      <c r="SXH34" s="114"/>
      <c r="SXI34" s="74"/>
      <c r="SXU34" s="74"/>
      <c r="SXV34" s="605"/>
      <c r="SXW34" s="605"/>
      <c r="SXX34" s="114"/>
      <c r="SXY34" s="74"/>
      <c r="SYK34" s="74"/>
      <c r="SYL34" s="605"/>
      <c r="SYM34" s="605"/>
      <c r="SYN34" s="114"/>
      <c r="SYO34" s="74"/>
      <c r="SZA34" s="74"/>
      <c r="SZB34" s="605"/>
      <c r="SZC34" s="605"/>
      <c r="SZD34" s="114"/>
      <c r="SZE34" s="74"/>
      <c r="SZQ34" s="74"/>
      <c r="SZR34" s="605"/>
      <c r="SZS34" s="605"/>
      <c r="SZT34" s="114"/>
      <c r="SZU34" s="74"/>
      <c r="TAG34" s="74"/>
      <c r="TAH34" s="605"/>
      <c r="TAI34" s="605"/>
      <c r="TAJ34" s="114"/>
      <c r="TAK34" s="74"/>
      <c r="TAW34" s="74"/>
      <c r="TAX34" s="605"/>
      <c r="TAY34" s="605"/>
      <c r="TAZ34" s="114"/>
      <c r="TBA34" s="74"/>
      <c r="TBM34" s="74"/>
      <c r="TBN34" s="605"/>
      <c r="TBO34" s="605"/>
      <c r="TBP34" s="114"/>
      <c r="TBQ34" s="74"/>
      <c r="TCC34" s="74"/>
      <c r="TCD34" s="605"/>
      <c r="TCE34" s="605"/>
      <c r="TCF34" s="114"/>
      <c r="TCG34" s="74"/>
      <c r="TCS34" s="74"/>
      <c r="TCT34" s="605"/>
      <c r="TCU34" s="605"/>
      <c r="TCV34" s="114"/>
      <c r="TCW34" s="74"/>
      <c r="TDI34" s="74"/>
      <c r="TDJ34" s="605"/>
      <c r="TDK34" s="605"/>
      <c r="TDL34" s="114"/>
      <c r="TDM34" s="74"/>
      <c r="TDY34" s="74"/>
      <c r="TDZ34" s="605"/>
      <c r="TEA34" s="605"/>
      <c r="TEB34" s="114"/>
      <c r="TEC34" s="74"/>
      <c r="TEO34" s="74"/>
      <c r="TEP34" s="605"/>
      <c r="TEQ34" s="605"/>
      <c r="TER34" s="114"/>
      <c r="TES34" s="74"/>
      <c r="TFE34" s="74"/>
      <c r="TFF34" s="605"/>
      <c r="TFG34" s="605"/>
      <c r="TFH34" s="114"/>
      <c r="TFI34" s="74"/>
      <c r="TFU34" s="74"/>
      <c r="TFV34" s="605"/>
      <c r="TFW34" s="605"/>
      <c r="TFX34" s="114"/>
      <c r="TFY34" s="74"/>
      <c r="TGK34" s="74"/>
      <c r="TGL34" s="605"/>
      <c r="TGM34" s="605"/>
      <c r="TGN34" s="114"/>
      <c r="TGO34" s="74"/>
      <c r="THA34" s="74"/>
      <c r="THB34" s="605"/>
      <c r="THC34" s="605"/>
      <c r="THD34" s="114"/>
      <c r="THE34" s="74"/>
      <c r="THQ34" s="74"/>
      <c r="THR34" s="605"/>
      <c r="THS34" s="605"/>
      <c r="THT34" s="114"/>
      <c r="THU34" s="74"/>
      <c r="TIG34" s="74"/>
      <c r="TIH34" s="605"/>
      <c r="TII34" s="605"/>
      <c r="TIJ34" s="114"/>
      <c r="TIK34" s="74"/>
      <c r="TIW34" s="74"/>
      <c r="TIX34" s="605"/>
      <c r="TIY34" s="605"/>
      <c r="TIZ34" s="114"/>
      <c r="TJA34" s="74"/>
      <c r="TJM34" s="74"/>
      <c r="TJN34" s="605"/>
      <c r="TJO34" s="605"/>
      <c r="TJP34" s="114"/>
      <c r="TJQ34" s="74"/>
      <c r="TKC34" s="74"/>
      <c r="TKD34" s="605"/>
      <c r="TKE34" s="605"/>
      <c r="TKF34" s="114"/>
      <c r="TKG34" s="74"/>
      <c r="TKS34" s="74"/>
      <c r="TKT34" s="605"/>
      <c r="TKU34" s="605"/>
      <c r="TKV34" s="114"/>
      <c r="TKW34" s="74"/>
      <c r="TLI34" s="74"/>
      <c r="TLJ34" s="605"/>
      <c r="TLK34" s="605"/>
      <c r="TLL34" s="114"/>
      <c r="TLM34" s="74"/>
      <c r="TLY34" s="74"/>
      <c r="TLZ34" s="605"/>
      <c r="TMA34" s="605"/>
      <c r="TMB34" s="114"/>
      <c r="TMC34" s="74"/>
      <c r="TMO34" s="74"/>
      <c r="TMP34" s="605"/>
      <c r="TMQ34" s="605"/>
      <c r="TMR34" s="114"/>
      <c r="TMS34" s="74"/>
      <c r="TNE34" s="74"/>
      <c r="TNF34" s="605"/>
      <c r="TNG34" s="605"/>
      <c r="TNH34" s="114"/>
      <c r="TNI34" s="74"/>
      <c r="TNU34" s="74"/>
      <c r="TNV34" s="605"/>
      <c r="TNW34" s="605"/>
      <c r="TNX34" s="114"/>
      <c r="TNY34" s="74"/>
      <c r="TOK34" s="74"/>
      <c r="TOL34" s="605"/>
      <c r="TOM34" s="605"/>
      <c r="TON34" s="114"/>
      <c r="TOO34" s="74"/>
      <c r="TPA34" s="74"/>
      <c r="TPB34" s="605"/>
      <c r="TPC34" s="605"/>
      <c r="TPD34" s="114"/>
      <c r="TPE34" s="74"/>
      <c r="TPQ34" s="74"/>
      <c r="TPR34" s="605"/>
      <c r="TPS34" s="605"/>
      <c r="TPT34" s="114"/>
      <c r="TPU34" s="74"/>
      <c r="TQG34" s="74"/>
      <c r="TQH34" s="605"/>
      <c r="TQI34" s="605"/>
      <c r="TQJ34" s="114"/>
      <c r="TQK34" s="74"/>
      <c r="TQW34" s="74"/>
      <c r="TQX34" s="605"/>
      <c r="TQY34" s="605"/>
      <c r="TQZ34" s="114"/>
      <c r="TRA34" s="74"/>
      <c r="TRM34" s="74"/>
      <c r="TRN34" s="605"/>
      <c r="TRO34" s="605"/>
      <c r="TRP34" s="114"/>
      <c r="TRQ34" s="74"/>
      <c r="TSC34" s="74"/>
      <c r="TSD34" s="605"/>
      <c r="TSE34" s="605"/>
      <c r="TSF34" s="114"/>
      <c r="TSG34" s="74"/>
      <c r="TSS34" s="74"/>
      <c r="TST34" s="605"/>
      <c r="TSU34" s="605"/>
      <c r="TSV34" s="114"/>
      <c r="TSW34" s="74"/>
      <c r="TTI34" s="74"/>
      <c r="TTJ34" s="605"/>
      <c r="TTK34" s="605"/>
      <c r="TTL34" s="114"/>
      <c r="TTM34" s="74"/>
      <c r="TTY34" s="74"/>
      <c r="TTZ34" s="605"/>
      <c r="TUA34" s="605"/>
      <c r="TUB34" s="114"/>
      <c r="TUC34" s="74"/>
      <c r="TUO34" s="74"/>
      <c r="TUP34" s="605"/>
      <c r="TUQ34" s="605"/>
      <c r="TUR34" s="114"/>
      <c r="TUS34" s="74"/>
      <c r="TVE34" s="74"/>
      <c r="TVF34" s="605"/>
      <c r="TVG34" s="605"/>
      <c r="TVH34" s="114"/>
      <c r="TVI34" s="74"/>
      <c r="TVU34" s="74"/>
      <c r="TVV34" s="605"/>
      <c r="TVW34" s="605"/>
      <c r="TVX34" s="114"/>
      <c r="TVY34" s="74"/>
      <c r="TWK34" s="74"/>
      <c r="TWL34" s="605"/>
      <c r="TWM34" s="605"/>
      <c r="TWN34" s="114"/>
      <c r="TWO34" s="74"/>
      <c r="TXA34" s="74"/>
      <c r="TXB34" s="605"/>
      <c r="TXC34" s="605"/>
      <c r="TXD34" s="114"/>
      <c r="TXE34" s="74"/>
      <c r="TXQ34" s="74"/>
      <c r="TXR34" s="605"/>
      <c r="TXS34" s="605"/>
      <c r="TXT34" s="114"/>
      <c r="TXU34" s="74"/>
      <c r="TYG34" s="74"/>
      <c r="TYH34" s="605"/>
      <c r="TYI34" s="605"/>
      <c r="TYJ34" s="114"/>
      <c r="TYK34" s="74"/>
      <c r="TYW34" s="74"/>
      <c r="TYX34" s="605"/>
      <c r="TYY34" s="605"/>
      <c r="TYZ34" s="114"/>
      <c r="TZA34" s="74"/>
      <c r="TZM34" s="74"/>
      <c r="TZN34" s="605"/>
      <c r="TZO34" s="605"/>
      <c r="TZP34" s="114"/>
      <c r="TZQ34" s="74"/>
      <c r="UAC34" s="74"/>
      <c r="UAD34" s="605"/>
      <c r="UAE34" s="605"/>
      <c r="UAF34" s="114"/>
      <c r="UAG34" s="74"/>
      <c r="UAS34" s="74"/>
      <c r="UAT34" s="605"/>
      <c r="UAU34" s="605"/>
      <c r="UAV34" s="114"/>
      <c r="UAW34" s="74"/>
      <c r="UBI34" s="74"/>
      <c r="UBJ34" s="605"/>
      <c r="UBK34" s="605"/>
      <c r="UBL34" s="114"/>
      <c r="UBM34" s="74"/>
      <c r="UBY34" s="74"/>
      <c r="UBZ34" s="605"/>
      <c r="UCA34" s="605"/>
      <c r="UCB34" s="114"/>
      <c r="UCC34" s="74"/>
      <c r="UCO34" s="74"/>
      <c r="UCP34" s="605"/>
      <c r="UCQ34" s="605"/>
      <c r="UCR34" s="114"/>
      <c r="UCS34" s="74"/>
      <c r="UDE34" s="74"/>
      <c r="UDF34" s="605"/>
      <c r="UDG34" s="605"/>
      <c r="UDH34" s="114"/>
      <c r="UDI34" s="74"/>
      <c r="UDU34" s="74"/>
      <c r="UDV34" s="605"/>
      <c r="UDW34" s="605"/>
      <c r="UDX34" s="114"/>
      <c r="UDY34" s="74"/>
      <c r="UEK34" s="74"/>
      <c r="UEL34" s="605"/>
      <c r="UEM34" s="605"/>
      <c r="UEN34" s="114"/>
      <c r="UEO34" s="74"/>
      <c r="UFA34" s="74"/>
      <c r="UFB34" s="605"/>
      <c r="UFC34" s="605"/>
      <c r="UFD34" s="114"/>
      <c r="UFE34" s="74"/>
      <c r="UFQ34" s="74"/>
      <c r="UFR34" s="605"/>
      <c r="UFS34" s="605"/>
      <c r="UFT34" s="114"/>
      <c r="UFU34" s="74"/>
      <c r="UGG34" s="74"/>
      <c r="UGH34" s="605"/>
      <c r="UGI34" s="605"/>
      <c r="UGJ34" s="114"/>
      <c r="UGK34" s="74"/>
      <c r="UGW34" s="74"/>
      <c r="UGX34" s="605"/>
      <c r="UGY34" s="605"/>
      <c r="UGZ34" s="114"/>
      <c r="UHA34" s="74"/>
      <c r="UHM34" s="74"/>
      <c r="UHN34" s="605"/>
      <c r="UHO34" s="605"/>
      <c r="UHP34" s="114"/>
      <c r="UHQ34" s="74"/>
      <c r="UIC34" s="74"/>
      <c r="UID34" s="605"/>
      <c r="UIE34" s="605"/>
      <c r="UIF34" s="114"/>
      <c r="UIG34" s="74"/>
      <c r="UIS34" s="74"/>
      <c r="UIT34" s="605"/>
      <c r="UIU34" s="605"/>
      <c r="UIV34" s="114"/>
      <c r="UIW34" s="74"/>
      <c r="UJI34" s="74"/>
      <c r="UJJ34" s="605"/>
      <c r="UJK34" s="605"/>
      <c r="UJL34" s="114"/>
      <c r="UJM34" s="74"/>
      <c r="UJY34" s="74"/>
      <c r="UJZ34" s="605"/>
      <c r="UKA34" s="605"/>
      <c r="UKB34" s="114"/>
      <c r="UKC34" s="74"/>
      <c r="UKO34" s="74"/>
      <c r="UKP34" s="605"/>
      <c r="UKQ34" s="605"/>
      <c r="UKR34" s="114"/>
      <c r="UKS34" s="74"/>
      <c r="ULE34" s="74"/>
      <c r="ULF34" s="605"/>
      <c r="ULG34" s="605"/>
      <c r="ULH34" s="114"/>
      <c r="ULI34" s="74"/>
      <c r="ULU34" s="74"/>
      <c r="ULV34" s="605"/>
      <c r="ULW34" s="605"/>
      <c r="ULX34" s="114"/>
      <c r="ULY34" s="74"/>
      <c r="UMK34" s="74"/>
      <c r="UML34" s="605"/>
      <c r="UMM34" s="605"/>
      <c r="UMN34" s="114"/>
      <c r="UMO34" s="74"/>
      <c r="UNA34" s="74"/>
      <c r="UNB34" s="605"/>
      <c r="UNC34" s="605"/>
      <c r="UND34" s="114"/>
      <c r="UNE34" s="74"/>
      <c r="UNQ34" s="74"/>
      <c r="UNR34" s="605"/>
      <c r="UNS34" s="605"/>
      <c r="UNT34" s="114"/>
      <c r="UNU34" s="74"/>
      <c r="UOG34" s="74"/>
      <c r="UOH34" s="605"/>
      <c r="UOI34" s="605"/>
      <c r="UOJ34" s="114"/>
      <c r="UOK34" s="74"/>
      <c r="UOW34" s="74"/>
      <c r="UOX34" s="605"/>
      <c r="UOY34" s="605"/>
      <c r="UOZ34" s="114"/>
      <c r="UPA34" s="74"/>
      <c r="UPM34" s="74"/>
      <c r="UPN34" s="605"/>
      <c r="UPO34" s="605"/>
      <c r="UPP34" s="114"/>
      <c r="UPQ34" s="74"/>
      <c r="UQC34" s="74"/>
      <c r="UQD34" s="605"/>
      <c r="UQE34" s="605"/>
      <c r="UQF34" s="114"/>
      <c r="UQG34" s="74"/>
      <c r="UQS34" s="74"/>
      <c r="UQT34" s="605"/>
      <c r="UQU34" s="605"/>
      <c r="UQV34" s="114"/>
      <c r="UQW34" s="74"/>
      <c r="URI34" s="74"/>
      <c r="URJ34" s="605"/>
      <c r="URK34" s="605"/>
      <c r="URL34" s="114"/>
      <c r="URM34" s="74"/>
      <c r="URY34" s="74"/>
      <c r="URZ34" s="605"/>
      <c r="USA34" s="605"/>
      <c r="USB34" s="114"/>
      <c r="USC34" s="74"/>
      <c r="USO34" s="74"/>
      <c r="USP34" s="605"/>
      <c r="USQ34" s="605"/>
      <c r="USR34" s="114"/>
      <c r="USS34" s="74"/>
      <c r="UTE34" s="74"/>
      <c r="UTF34" s="605"/>
      <c r="UTG34" s="605"/>
      <c r="UTH34" s="114"/>
      <c r="UTI34" s="74"/>
      <c r="UTU34" s="74"/>
      <c r="UTV34" s="605"/>
      <c r="UTW34" s="605"/>
      <c r="UTX34" s="114"/>
      <c r="UTY34" s="74"/>
      <c r="UUK34" s="74"/>
      <c r="UUL34" s="605"/>
      <c r="UUM34" s="605"/>
      <c r="UUN34" s="114"/>
      <c r="UUO34" s="74"/>
      <c r="UVA34" s="74"/>
      <c r="UVB34" s="605"/>
      <c r="UVC34" s="605"/>
      <c r="UVD34" s="114"/>
      <c r="UVE34" s="74"/>
      <c r="UVQ34" s="74"/>
      <c r="UVR34" s="605"/>
      <c r="UVS34" s="605"/>
      <c r="UVT34" s="114"/>
      <c r="UVU34" s="74"/>
      <c r="UWG34" s="74"/>
      <c r="UWH34" s="605"/>
      <c r="UWI34" s="605"/>
      <c r="UWJ34" s="114"/>
      <c r="UWK34" s="74"/>
      <c r="UWW34" s="74"/>
      <c r="UWX34" s="605"/>
      <c r="UWY34" s="605"/>
      <c r="UWZ34" s="114"/>
      <c r="UXA34" s="74"/>
      <c r="UXM34" s="74"/>
      <c r="UXN34" s="605"/>
      <c r="UXO34" s="605"/>
      <c r="UXP34" s="114"/>
      <c r="UXQ34" s="74"/>
      <c r="UYC34" s="74"/>
      <c r="UYD34" s="605"/>
      <c r="UYE34" s="605"/>
      <c r="UYF34" s="114"/>
      <c r="UYG34" s="74"/>
      <c r="UYS34" s="74"/>
      <c r="UYT34" s="605"/>
      <c r="UYU34" s="605"/>
      <c r="UYV34" s="114"/>
      <c r="UYW34" s="74"/>
      <c r="UZI34" s="74"/>
      <c r="UZJ34" s="605"/>
      <c r="UZK34" s="605"/>
      <c r="UZL34" s="114"/>
      <c r="UZM34" s="74"/>
      <c r="UZY34" s="74"/>
      <c r="UZZ34" s="605"/>
      <c r="VAA34" s="605"/>
      <c r="VAB34" s="114"/>
      <c r="VAC34" s="74"/>
      <c r="VAO34" s="74"/>
      <c r="VAP34" s="605"/>
      <c r="VAQ34" s="605"/>
      <c r="VAR34" s="114"/>
      <c r="VAS34" s="74"/>
      <c r="VBE34" s="74"/>
      <c r="VBF34" s="605"/>
      <c r="VBG34" s="605"/>
      <c r="VBH34" s="114"/>
      <c r="VBI34" s="74"/>
      <c r="VBU34" s="74"/>
      <c r="VBV34" s="605"/>
      <c r="VBW34" s="605"/>
      <c r="VBX34" s="114"/>
      <c r="VBY34" s="74"/>
      <c r="VCK34" s="74"/>
      <c r="VCL34" s="605"/>
      <c r="VCM34" s="605"/>
      <c r="VCN34" s="114"/>
      <c r="VCO34" s="74"/>
      <c r="VDA34" s="74"/>
      <c r="VDB34" s="605"/>
      <c r="VDC34" s="605"/>
      <c r="VDD34" s="114"/>
      <c r="VDE34" s="74"/>
      <c r="VDQ34" s="74"/>
      <c r="VDR34" s="605"/>
      <c r="VDS34" s="605"/>
      <c r="VDT34" s="114"/>
      <c r="VDU34" s="74"/>
      <c r="VEG34" s="74"/>
      <c r="VEH34" s="605"/>
      <c r="VEI34" s="605"/>
      <c r="VEJ34" s="114"/>
      <c r="VEK34" s="74"/>
      <c r="VEW34" s="74"/>
      <c r="VEX34" s="605"/>
      <c r="VEY34" s="605"/>
      <c r="VEZ34" s="114"/>
      <c r="VFA34" s="74"/>
      <c r="VFM34" s="74"/>
      <c r="VFN34" s="605"/>
      <c r="VFO34" s="605"/>
      <c r="VFP34" s="114"/>
      <c r="VFQ34" s="74"/>
      <c r="VGC34" s="74"/>
      <c r="VGD34" s="605"/>
      <c r="VGE34" s="605"/>
      <c r="VGF34" s="114"/>
      <c r="VGG34" s="74"/>
      <c r="VGS34" s="74"/>
      <c r="VGT34" s="605"/>
      <c r="VGU34" s="605"/>
      <c r="VGV34" s="114"/>
      <c r="VGW34" s="74"/>
      <c r="VHI34" s="74"/>
      <c r="VHJ34" s="605"/>
      <c r="VHK34" s="605"/>
      <c r="VHL34" s="114"/>
      <c r="VHM34" s="74"/>
      <c r="VHY34" s="74"/>
      <c r="VHZ34" s="605"/>
      <c r="VIA34" s="605"/>
      <c r="VIB34" s="114"/>
      <c r="VIC34" s="74"/>
      <c r="VIO34" s="74"/>
      <c r="VIP34" s="605"/>
      <c r="VIQ34" s="605"/>
      <c r="VIR34" s="114"/>
      <c r="VIS34" s="74"/>
      <c r="VJE34" s="74"/>
      <c r="VJF34" s="605"/>
      <c r="VJG34" s="605"/>
      <c r="VJH34" s="114"/>
      <c r="VJI34" s="74"/>
      <c r="VJU34" s="74"/>
      <c r="VJV34" s="605"/>
      <c r="VJW34" s="605"/>
      <c r="VJX34" s="114"/>
      <c r="VJY34" s="74"/>
      <c r="VKK34" s="74"/>
      <c r="VKL34" s="605"/>
      <c r="VKM34" s="605"/>
      <c r="VKN34" s="114"/>
      <c r="VKO34" s="74"/>
      <c r="VLA34" s="74"/>
      <c r="VLB34" s="605"/>
      <c r="VLC34" s="605"/>
      <c r="VLD34" s="114"/>
      <c r="VLE34" s="74"/>
      <c r="VLQ34" s="74"/>
      <c r="VLR34" s="605"/>
      <c r="VLS34" s="605"/>
      <c r="VLT34" s="114"/>
      <c r="VLU34" s="74"/>
      <c r="VMG34" s="74"/>
      <c r="VMH34" s="605"/>
      <c r="VMI34" s="605"/>
      <c r="VMJ34" s="114"/>
      <c r="VMK34" s="74"/>
      <c r="VMW34" s="74"/>
      <c r="VMX34" s="605"/>
      <c r="VMY34" s="605"/>
      <c r="VMZ34" s="114"/>
      <c r="VNA34" s="74"/>
      <c r="VNM34" s="74"/>
      <c r="VNN34" s="605"/>
      <c r="VNO34" s="605"/>
      <c r="VNP34" s="114"/>
      <c r="VNQ34" s="74"/>
      <c r="VOC34" s="74"/>
      <c r="VOD34" s="605"/>
      <c r="VOE34" s="605"/>
      <c r="VOF34" s="114"/>
      <c r="VOG34" s="74"/>
      <c r="VOS34" s="74"/>
      <c r="VOT34" s="605"/>
      <c r="VOU34" s="605"/>
      <c r="VOV34" s="114"/>
      <c r="VOW34" s="74"/>
      <c r="VPI34" s="74"/>
      <c r="VPJ34" s="605"/>
      <c r="VPK34" s="605"/>
      <c r="VPL34" s="114"/>
      <c r="VPM34" s="74"/>
      <c r="VPY34" s="74"/>
      <c r="VPZ34" s="605"/>
      <c r="VQA34" s="605"/>
      <c r="VQB34" s="114"/>
      <c r="VQC34" s="74"/>
      <c r="VQO34" s="74"/>
      <c r="VQP34" s="605"/>
      <c r="VQQ34" s="605"/>
      <c r="VQR34" s="114"/>
      <c r="VQS34" s="74"/>
      <c r="VRE34" s="74"/>
      <c r="VRF34" s="605"/>
      <c r="VRG34" s="605"/>
      <c r="VRH34" s="114"/>
      <c r="VRI34" s="74"/>
      <c r="VRU34" s="74"/>
      <c r="VRV34" s="605"/>
      <c r="VRW34" s="605"/>
      <c r="VRX34" s="114"/>
      <c r="VRY34" s="74"/>
      <c r="VSK34" s="74"/>
      <c r="VSL34" s="605"/>
      <c r="VSM34" s="605"/>
      <c r="VSN34" s="114"/>
      <c r="VSO34" s="74"/>
      <c r="VTA34" s="74"/>
      <c r="VTB34" s="605"/>
      <c r="VTC34" s="605"/>
      <c r="VTD34" s="114"/>
      <c r="VTE34" s="74"/>
      <c r="VTQ34" s="74"/>
      <c r="VTR34" s="605"/>
      <c r="VTS34" s="605"/>
      <c r="VTT34" s="114"/>
      <c r="VTU34" s="74"/>
      <c r="VUG34" s="74"/>
      <c r="VUH34" s="605"/>
      <c r="VUI34" s="605"/>
      <c r="VUJ34" s="114"/>
      <c r="VUK34" s="74"/>
      <c r="VUW34" s="74"/>
      <c r="VUX34" s="605"/>
      <c r="VUY34" s="605"/>
      <c r="VUZ34" s="114"/>
      <c r="VVA34" s="74"/>
      <c r="VVM34" s="74"/>
      <c r="VVN34" s="605"/>
      <c r="VVO34" s="605"/>
      <c r="VVP34" s="114"/>
      <c r="VVQ34" s="74"/>
      <c r="VWC34" s="74"/>
      <c r="VWD34" s="605"/>
      <c r="VWE34" s="605"/>
      <c r="VWF34" s="114"/>
      <c r="VWG34" s="74"/>
      <c r="VWS34" s="74"/>
      <c r="VWT34" s="605"/>
      <c r="VWU34" s="605"/>
      <c r="VWV34" s="114"/>
      <c r="VWW34" s="74"/>
      <c r="VXI34" s="74"/>
      <c r="VXJ34" s="605"/>
      <c r="VXK34" s="605"/>
      <c r="VXL34" s="114"/>
      <c r="VXM34" s="74"/>
      <c r="VXY34" s="74"/>
      <c r="VXZ34" s="605"/>
      <c r="VYA34" s="605"/>
      <c r="VYB34" s="114"/>
      <c r="VYC34" s="74"/>
      <c r="VYO34" s="74"/>
      <c r="VYP34" s="605"/>
      <c r="VYQ34" s="605"/>
      <c r="VYR34" s="114"/>
      <c r="VYS34" s="74"/>
      <c r="VZE34" s="74"/>
      <c r="VZF34" s="605"/>
      <c r="VZG34" s="605"/>
      <c r="VZH34" s="114"/>
      <c r="VZI34" s="74"/>
      <c r="VZU34" s="74"/>
      <c r="VZV34" s="605"/>
      <c r="VZW34" s="605"/>
      <c r="VZX34" s="114"/>
      <c r="VZY34" s="74"/>
      <c r="WAK34" s="74"/>
      <c r="WAL34" s="605"/>
      <c r="WAM34" s="605"/>
      <c r="WAN34" s="114"/>
      <c r="WAO34" s="74"/>
      <c r="WBA34" s="74"/>
      <c r="WBB34" s="605"/>
      <c r="WBC34" s="605"/>
      <c r="WBD34" s="114"/>
      <c r="WBE34" s="74"/>
      <c r="WBQ34" s="74"/>
      <c r="WBR34" s="605"/>
      <c r="WBS34" s="605"/>
      <c r="WBT34" s="114"/>
      <c r="WBU34" s="74"/>
      <c r="WCG34" s="74"/>
      <c r="WCH34" s="605"/>
      <c r="WCI34" s="605"/>
      <c r="WCJ34" s="114"/>
      <c r="WCK34" s="74"/>
      <c r="WCW34" s="74"/>
      <c r="WCX34" s="605"/>
      <c r="WCY34" s="605"/>
      <c r="WCZ34" s="114"/>
      <c r="WDA34" s="74"/>
      <c r="WDM34" s="74"/>
      <c r="WDN34" s="605"/>
      <c r="WDO34" s="605"/>
      <c r="WDP34" s="114"/>
      <c r="WDQ34" s="74"/>
      <c r="WEC34" s="74"/>
      <c r="WED34" s="605"/>
      <c r="WEE34" s="605"/>
      <c r="WEF34" s="114"/>
      <c r="WEG34" s="74"/>
      <c r="WES34" s="74"/>
      <c r="WET34" s="605"/>
      <c r="WEU34" s="605"/>
      <c r="WEV34" s="114"/>
      <c r="WEW34" s="74"/>
      <c r="WFI34" s="74"/>
      <c r="WFJ34" s="605"/>
      <c r="WFK34" s="605"/>
      <c r="WFL34" s="114"/>
      <c r="WFM34" s="74"/>
      <c r="WFY34" s="74"/>
      <c r="WFZ34" s="605"/>
      <c r="WGA34" s="605"/>
      <c r="WGB34" s="114"/>
      <c r="WGC34" s="74"/>
      <c r="WGO34" s="74"/>
      <c r="WGP34" s="605"/>
      <c r="WGQ34" s="605"/>
      <c r="WGR34" s="114"/>
      <c r="WGS34" s="74"/>
      <c r="WHE34" s="74"/>
      <c r="WHF34" s="605"/>
      <c r="WHG34" s="605"/>
      <c r="WHH34" s="114"/>
      <c r="WHI34" s="74"/>
      <c r="WHU34" s="74"/>
      <c r="WHV34" s="605"/>
      <c r="WHW34" s="605"/>
      <c r="WHX34" s="114"/>
      <c r="WHY34" s="74"/>
      <c r="WIK34" s="74"/>
      <c r="WIL34" s="605"/>
      <c r="WIM34" s="605"/>
      <c r="WIN34" s="114"/>
      <c r="WIO34" s="74"/>
      <c r="WJA34" s="74"/>
      <c r="WJB34" s="605"/>
      <c r="WJC34" s="605"/>
      <c r="WJD34" s="114"/>
      <c r="WJE34" s="74"/>
      <c r="WJQ34" s="74"/>
      <c r="WJR34" s="605"/>
      <c r="WJS34" s="605"/>
      <c r="WJT34" s="114"/>
      <c r="WJU34" s="74"/>
      <c r="WKG34" s="74"/>
      <c r="WKH34" s="605"/>
      <c r="WKI34" s="605"/>
      <c r="WKJ34" s="114"/>
      <c r="WKK34" s="74"/>
      <c r="WKW34" s="74"/>
      <c r="WKX34" s="605"/>
      <c r="WKY34" s="605"/>
      <c r="WKZ34" s="114"/>
      <c r="WLA34" s="74"/>
      <c r="WLM34" s="74"/>
      <c r="WLN34" s="605"/>
      <c r="WLO34" s="605"/>
      <c r="WLP34" s="114"/>
      <c r="WLQ34" s="74"/>
      <c r="WMC34" s="74"/>
      <c r="WMD34" s="605"/>
      <c r="WME34" s="605"/>
      <c r="WMF34" s="114"/>
      <c r="WMG34" s="74"/>
      <c r="WMS34" s="74"/>
      <c r="WMT34" s="605"/>
      <c r="WMU34" s="605"/>
      <c r="WMV34" s="114"/>
      <c r="WMW34" s="74"/>
      <c r="WNI34" s="74"/>
      <c r="WNJ34" s="605"/>
      <c r="WNK34" s="605"/>
      <c r="WNL34" s="114"/>
      <c r="WNM34" s="74"/>
      <c r="WNY34" s="74"/>
      <c r="WNZ34" s="605"/>
      <c r="WOA34" s="605"/>
      <c r="WOB34" s="114"/>
      <c r="WOC34" s="74"/>
      <c r="WOO34" s="74"/>
      <c r="WOP34" s="605"/>
      <c r="WOQ34" s="605"/>
      <c r="WOR34" s="114"/>
      <c r="WOS34" s="74"/>
      <c r="WPE34" s="74"/>
      <c r="WPF34" s="605"/>
      <c r="WPG34" s="605"/>
      <c r="WPH34" s="114"/>
      <c r="WPI34" s="74"/>
      <c r="WPU34" s="74"/>
      <c r="WPV34" s="605"/>
      <c r="WPW34" s="605"/>
      <c r="WPX34" s="114"/>
      <c r="WPY34" s="74"/>
      <c r="WQK34" s="74"/>
      <c r="WQL34" s="605"/>
      <c r="WQM34" s="605"/>
      <c r="WQN34" s="114"/>
      <c r="WQO34" s="74"/>
      <c r="WRA34" s="74"/>
      <c r="WRB34" s="605"/>
      <c r="WRC34" s="605"/>
      <c r="WRD34" s="114"/>
      <c r="WRE34" s="74"/>
      <c r="WRQ34" s="74"/>
      <c r="WRR34" s="605"/>
      <c r="WRS34" s="605"/>
      <c r="WRT34" s="114"/>
      <c r="WRU34" s="74"/>
      <c r="WSG34" s="74"/>
      <c r="WSH34" s="605"/>
      <c r="WSI34" s="605"/>
      <c r="WSJ34" s="114"/>
      <c r="WSK34" s="74"/>
      <c r="WSW34" s="74"/>
      <c r="WSX34" s="605"/>
      <c r="WSY34" s="605"/>
      <c r="WSZ34" s="114"/>
      <c r="WTA34" s="74"/>
      <c r="WTM34" s="74"/>
      <c r="WTN34" s="605"/>
      <c r="WTO34" s="605"/>
      <c r="WTP34" s="114"/>
      <c r="WTQ34" s="74"/>
      <c r="WUC34" s="74"/>
      <c r="WUD34" s="605"/>
      <c r="WUE34" s="605"/>
      <c r="WUF34" s="114"/>
      <c r="WUG34" s="74"/>
      <c r="WUS34" s="74"/>
      <c r="WUT34" s="605"/>
      <c r="WUU34" s="605"/>
      <c r="WUV34" s="114"/>
      <c r="WUW34" s="74"/>
      <c r="WVI34" s="74"/>
      <c r="WVJ34" s="605"/>
      <c r="WVK34" s="605"/>
      <c r="WVL34" s="114"/>
      <c r="WVM34" s="74"/>
      <c r="WVY34" s="74"/>
      <c r="WVZ34" s="605"/>
      <c r="WWA34" s="605"/>
      <c r="WWB34" s="114"/>
      <c r="WWC34" s="74"/>
      <c r="WWO34" s="74"/>
      <c r="WWP34" s="605"/>
      <c r="WWQ34" s="605"/>
      <c r="WWR34" s="114"/>
      <c r="WWS34" s="74"/>
      <c r="WXE34" s="74"/>
      <c r="WXF34" s="605"/>
      <c r="WXG34" s="605"/>
      <c r="WXH34" s="114"/>
      <c r="WXI34" s="74"/>
      <c r="WXU34" s="74"/>
      <c r="WXV34" s="605"/>
      <c r="WXW34" s="605"/>
      <c r="WXX34" s="114"/>
      <c r="WXY34" s="74"/>
      <c r="WYK34" s="74"/>
      <c r="WYL34" s="605"/>
      <c r="WYM34" s="605"/>
      <c r="WYN34" s="114"/>
      <c r="WYO34" s="74"/>
      <c r="WZA34" s="74"/>
      <c r="WZB34" s="605"/>
      <c r="WZC34" s="605"/>
      <c r="WZD34" s="114"/>
      <c r="WZE34" s="74"/>
      <c r="WZQ34" s="74"/>
      <c r="WZR34" s="605"/>
      <c r="WZS34" s="605"/>
      <c r="WZT34" s="114"/>
      <c r="WZU34" s="74"/>
      <c r="XAG34" s="74"/>
      <c r="XAH34" s="605"/>
      <c r="XAI34" s="605"/>
      <c r="XAJ34" s="114"/>
      <c r="XAK34" s="74"/>
      <c r="XAW34" s="74"/>
      <c r="XAX34" s="605"/>
      <c r="XAY34" s="605"/>
      <c r="XAZ34" s="114"/>
      <c r="XBA34" s="74"/>
      <c r="XBM34" s="74"/>
      <c r="XBN34" s="605"/>
      <c r="XBO34" s="605"/>
      <c r="XBP34" s="114"/>
      <c r="XBQ34" s="74"/>
      <c r="XCC34" s="74"/>
      <c r="XCD34" s="605"/>
      <c r="XCE34" s="605"/>
      <c r="XCF34" s="114"/>
      <c r="XCG34" s="74"/>
      <c r="XCS34" s="74"/>
      <c r="XCT34" s="605"/>
      <c r="XCU34" s="605"/>
      <c r="XCV34" s="114"/>
      <c r="XCW34" s="74"/>
      <c r="XDI34" s="74"/>
      <c r="XDJ34" s="605"/>
      <c r="XDK34" s="605"/>
      <c r="XDL34" s="114"/>
      <c r="XDM34" s="74"/>
      <c r="XDY34" s="74"/>
      <c r="XDZ34" s="605"/>
      <c r="XEA34" s="605"/>
      <c r="XEB34" s="114"/>
      <c r="XEC34" s="74"/>
      <c r="XEO34" s="74"/>
      <c r="XEP34" s="605"/>
      <c r="XEQ34" s="605"/>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16" t="s">
        <v>478</v>
      </c>
      <c r="G35" s="61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11" t="s">
        <v>479</v>
      </c>
      <c r="G36" s="612"/>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24"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50"/>
      <c r="C38" s="91" t="s">
        <v>441</v>
      </c>
      <c r="D38" s="621" t="str" cm="1">
        <f t="array" ref="D38">IF(AND('AA DATA ENTRY'!C48="No, isolated",OR('AA DATA ENTRY'!C19=tables!A47,'AA DATA ENTRY'!C19=tables!A48)),IF(Hydro!D65="Higher","Moderate","Lower"),IF(ISNUMBER(D37),_xlfn.IFS(AND(D37&lt;=70,D37&gt;30),"Moderate",D37&gt;70,"Higher",D37&lt;=30,"Lower"),"Incomplete section"))</f>
        <v>Incomplete section</v>
      </c>
      <c r="E38" s="614"/>
      <c r="F38" s="300"/>
      <c r="G38" s="625"/>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
      <c r="A40" s="74"/>
      <c r="B40" s="615" t="s">
        <v>482</v>
      </c>
      <c r="C40" s="615"/>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43.2">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16" t="s">
        <v>485</v>
      </c>
      <c r="G41" s="61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16" t="s">
        <v>488</v>
      </c>
      <c r="G42" s="61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11" t="s">
        <v>490</v>
      </c>
      <c r="G43" s="612"/>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26" t="s">
        <v>492</v>
      </c>
      <c r="G44" s="627"/>
    </row>
    <row r="45" spans="1:1013 1025:2037 2049:3061 3073:4085 4097:5109 5121:6133 6145:7157 7169:8181 8193:9205 9217:10229 10241:11253 11265:12277 12289:13301 13313:14325 14337:15349 15361:16373" ht="35.85" customHeight="1" thickBot="1">
      <c r="A45" s="128"/>
      <c r="B45" s="68"/>
      <c r="C45" s="91" t="s">
        <v>441</v>
      </c>
      <c r="D45" s="613" t="str" cm="1">
        <f t="array" ref="D45">IF(AND('AA DATA ENTRY'!C48="No, isolated",OR('AA DATA ENTRY'!C19=tables!A47,'AA DATA ENTRY'!C19=tables!A48)),IF(Hydro!D65="Higher","Moderate","Lower"),IF(ISNUMBER(D44),_xlfn.IFS(AND(D44&lt;=70,D44&gt;30),"Moderate",D44&gt;70,"Higher",D44&lt;=30,"Lower"),"Incomplete section"))</f>
        <v>Incomplete section</v>
      </c>
      <c r="E45" s="614"/>
      <c r="F45" s="628"/>
      <c r="G45" s="629"/>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08"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09"/>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10"/>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 thickBot="1">
      <c r="B52" s="96"/>
      <c r="C52" s="99"/>
      <c r="D52" s="100"/>
      <c r="E52" s="100"/>
      <c r="FE52" s="72"/>
      <c r="FF52" s="73"/>
      <c r="FG52" s="548"/>
      <c r="FH52" s="72"/>
      <c r="FI52" s="72"/>
      <c r="FU52" s="72"/>
      <c r="FV52" s="73"/>
      <c r="FW52" s="548"/>
      <c r="FX52" s="72"/>
      <c r="FY52" s="72"/>
      <c r="GK52" s="72"/>
      <c r="GL52" s="73"/>
      <c r="GM52" s="548"/>
      <c r="GN52" s="72"/>
      <c r="GO52" s="72"/>
      <c r="HA52" s="72"/>
      <c r="HB52" s="73"/>
      <c r="HC52" s="548"/>
      <c r="HD52" s="72"/>
      <c r="HE52" s="72"/>
      <c r="HQ52" s="72"/>
      <c r="HR52" s="73"/>
      <c r="HS52" s="548"/>
      <c r="HT52" s="72"/>
      <c r="HU52" s="72"/>
      <c r="IG52" s="72"/>
      <c r="IH52" s="73"/>
      <c r="II52" s="548"/>
      <c r="IJ52" s="72"/>
      <c r="IK52" s="72"/>
      <c r="IW52" s="72"/>
      <c r="IX52" s="73"/>
      <c r="IY52" s="548"/>
      <c r="IZ52" s="72"/>
      <c r="JA52" s="72"/>
      <c r="JM52" s="72"/>
      <c r="JN52" s="73"/>
      <c r="JO52" s="548"/>
      <c r="JP52" s="72"/>
      <c r="JQ52" s="72"/>
      <c r="KC52" s="72"/>
      <c r="KD52" s="73"/>
      <c r="KE52" s="548"/>
      <c r="KF52" s="72"/>
      <c r="KG52" s="72"/>
      <c r="KS52" s="72"/>
      <c r="KT52" s="73"/>
      <c r="KU52" s="548"/>
      <c r="KV52" s="72"/>
      <c r="KW52" s="72"/>
      <c r="LI52" s="72"/>
      <c r="LJ52" s="73"/>
      <c r="LK52" s="548"/>
      <c r="LL52" s="72"/>
      <c r="LM52" s="72"/>
      <c r="LY52" s="72"/>
      <c r="LZ52" s="73"/>
      <c r="MA52" s="548"/>
      <c r="MB52" s="72"/>
      <c r="MC52" s="72"/>
      <c r="MO52" s="72"/>
      <c r="MP52" s="73"/>
      <c r="MQ52" s="548"/>
      <c r="MR52" s="72"/>
      <c r="MS52" s="72"/>
      <c r="NE52" s="72"/>
      <c r="NF52" s="73"/>
      <c r="NG52" s="548"/>
      <c r="NH52" s="72"/>
      <c r="NI52" s="72"/>
      <c r="NU52" s="72"/>
      <c r="NV52" s="73"/>
      <c r="NW52" s="548"/>
      <c r="NX52" s="72"/>
      <c r="NY52" s="72"/>
      <c r="OK52" s="72"/>
      <c r="OL52" s="73"/>
      <c r="OM52" s="548"/>
      <c r="ON52" s="72"/>
      <c r="OO52" s="72"/>
      <c r="PA52" s="72"/>
      <c r="PB52" s="73"/>
      <c r="PC52" s="548"/>
      <c r="PD52" s="72"/>
      <c r="PE52" s="72"/>
      <c r="PQ52" s="72"/>
      <c r="PR52" s="73"/>
      <c r="PS52" s="548"/>
      <c r="PT52" s="72"/>
      <c r="PU52" s="72"/>
      <c r="QG52" s="72"/>
      <c r="QH52" s="73"/>
      <c r="QI52" s="548"/>
      <c r="QJ52" s="72"/>
      <c r="QK52" s="72"/>
      <c r="QW52" s="72"/>
      <c r="QX52" s="73"/>
      <c r="QY52" s="548"/>
      <c r="QZ52" s="72"/>
      <c r="RA52" s="72"/>
      <c r="RM52" s="72"/>
      <c r="RN52" s="73"/>
      <c r="RO52" s="548"/>
      <c r="RP52" s="72"/>
      <c r="RQ52" s="72"/>
      <c r="SC52" s="72"/>
      <c r="SD52" s="73"/>
      <c r="SE52" s="548"/>
      <c r="SF52" s="72"/>
      <c r="SG52" s="72"/>
      <c r="SS52" s="72"/>
      <c r="ST52" s="73"/>
      <c r="SU52" s="548"/>
      <c r="SV52" s="72"/>
      <c r="SW52" s="72"/>
      <c r="TI52" s="72"/>
      <c r="TJ52" s="73"/>
      <c r="TK52" s="548"/>
      <c r="TL52" s="72"/>
      <c r="TM52" s="72"/>
      <c r="TY52" s="72"/>
      <c r="TZ52" s="73"/>
      <c r="UA52" s="548"/>
      <c r="UB52" s="72"/>
      <c r="UC52" s="72"/>
      <c r="UO52" s="72"/>
      <c r="UP52" s="73"/>
      <c r="UQ52" s="548"/>
      <c r="UR52" s="72"/>
      <c r="US52" s="72"/>
      <c r="VE52" s="72"/>
      <c r="VF52" s="73"/>
      <c r="VG52" s="548"/>
      <c r="VH52" s="72"/>
      <c r="VI52" s="72"/>
      <c r="VU52" s="72"/>
      <c r="VV52" s="73"/>
      <c r="VW52" s="548"/>
      <c r="VX52" s="72"/>
      <c r="VY52" s="72"/>
      <c r="WK52" s="72"/>
      <c r="WL52" s="73"/>
      <c r="WM52" s="548"/>
      <c r="WN52" s="72"/>
      <c r="WO52" s="72"/>
      <c r="XA52" s="72"/>
      <c r="XB52" s="73"/>
      <c r="XC52" s="548"/>
      <c r="XD52" s="72"/>
      <c r="XE52" s="72"/>
      <c r="XQ52" s="72"/>
      <c r="XR52" s="73"/>
      <c r="XS52" s="548"/>
      <c r="XT52" s="72"/>
      <c r="XU52" s="72"/>
      <c r="YG52" s="72"/>
      <c r="YH52" s="73"/>
      <c r="YI52" s="548"/>
      <c r="YJ52" s="72"/>
      <c r="YK52" s="72"/>
      <c r="YW52" s="72"/>
      <c r="YX52" s="73"/>
      <c r="YY52" s="548"/>
      <c r="YZ52" s="72"/>
      <c r="ZA52" s="72"/>
      <c r="ZM52" s="72"/>
      <c r="ZN52" s="73"/>
      <c r="ZO52" s="548"/>
      <c r="ZP52" s="72"/>
      <c r="ZQ52" s="72"/>
      <c r="AAC52" s="72"/>
      <c r="AAD52" s="73"/>
      <c r="AAE52" s="548"/>
      <c r="AAF52" s="72"/>
      <c r="AAG52" s="72"/>
      <c r="AAS52" s="72"/>
      <c r="AAT52" s="73"/>
      <c r="AAU52" s="548"/>
      <c r="AAV52" s="72"/>
      <c r="AAW52" s="72"/>
      <c r="ABI52" s="72"/>
      <c r="ABJ52" s="73"/>
      <c r="ABK52" s="548"/>
      <c r="ABL52" s="72"/>
      <c r="ABM52" s="72"/>
      <c r="ABY52" s="72"/>
      <c r="ABZ52" s="73"/>
      <c r="ACA52" s="548"/>
      <c r="ACB52" s="72"/>
      <c r="ACC52" s="72"/>
      <c r="ACO52" s="72"/>
      <c r="ACP52" s="73"/>
      <c r="ACQ52" s="548"/>
      <c r="ACR52" s="72"/>
      <c r="ACS52" s="72"/>
      <c r="ADE52" s="72"/>
      <c r="ADF52" s="73"/>
      <c r="ADG52" s="548"/>
      <c r="ADH52" s="72"/>
      <c r="ADI52" s="72"/>
      <c r="ADU52" s="72"/>
      <c r="ADV52" s="73"/>
      <c r="ADW52" s="548"/>
      <c r="ADX52" s="72"/>
      <c r="ADY52" s="72"/>
      <c r="AEK52" s="72"/>
      <c r="AEL52" s="73"/>
      <c r="AEM52" s="548"/>
      <c r="AEN52" s="72"/>
      <c r="AEO52" s="72"/>
      <c r="AFA52" s="72"/>
      <c r="AFB52" s="73"/>
      <c r="AFC52" s="548"/>
      <c r="AFD52" s="72"/>
      <c r="AFE52" s="72"/>
      <c r="AFQ52" s="72"/>
      <c r="AFR52" s="73"/>
      <c r="AFS52" s="548"/>
      <c r="AFT52" s="72"/>
      <c r="AFU52" s="72"/>
      <c r="AGG52" s="72"/>
      <c r="AGH52" s="73"/>
      <c r="AGI52" s="548"/>
      <c r="AGJ52" s="72"/>
      <c r="AGK52" s="72"/>
      <c r="AGW52" s="72"/>
      <c r="AGX52" s="73"/>
      <c r="AGY52" s="548"/>
      <c r="AGZ52" s="72"/>
      <c r="AHA52" s="72"/>
      <c r="AHM52" s="72"/>
      <c r="AHN52" s="73"/>
      <c r="AHO52" s="548"/>
      <c r="AHP52" s="72"/>
      <c r="AHQ52" s="72"/>
      <c r="AIC52" s="72"/>
      <c r="AID52" s="73"/>
      <c r="AIE52" s="548"/>
      <c r="AIF52" s="72"/>
      <c r="AIG52" s="72"/>
      <c r="AIS52" s="72"/>
      <c r="AIT52" s="73"/>
      <c r="AIU52" s="548"/>
      <c r="AIV52" s="72"/>
      <c r="AIW52" s="72"/>
      <c r="AJI52" s="72"/>
      <c r="AJJ52" s="73"/>
      <c r="AJK52" s="548"/>
      <c r="AJL52" s="72"/>
      <c r="AJM52" s="72"/>
      <c r="AJY52" s="72"/>
      <c r="AJZ52" s="73"/>
      <c r="AKA52" s="548"/>
      <c r="AKB52" s="72"/>
      <c r="AKC52" s="72"/>
      <c r="AKO52" s="72"/>
      <c r="AKP52" s="73"/>
      <c r="AKQ52" s="548"/>
      <c r="AKR52" s="72"/>
      <c r="AKS52" s="72"/>
      <c r="ALE52" s="72"/>
      <c r="ALF52" s="73"/>
      <c r="ALG52" s="548"/>
      <c r="ALH52" s="72"/>
      <c r="ALI52" s="72"/>
      <c r="ALU52" s="72"/>
      <c r="ALV52" s="73"/>
      <c r="ALW52" s="548"/>
      <c r="ALX52" s="72"/>
      <c r="ALY52" s="72"/>
      <c r="AMK52" s="72"/>
      <c r="AML52" s="73"/>
      <c r="AMM52" s="548"/>
      <c r="AMN52" s="72"/>
      <c r="AMO52" s="72"/>
      <c r="ANA52" s="72"/>
      <c r="ANB52" s="73"/>
      <c r="ANC52" s="548"/>
      <c r="AND52" s="72"/>
      <c r="ANE52" s="72"/>
      <c r="ANQ52" s="72"/>
      <c r="ANR52" s="73"/>
      <c r="ANS52" s="548"/>
      <c r="ANT52" s="72"/>
      <c r="ANU52" s="72"/>
      <c r="AOG52" s="72"/>
      <c r="AOH52" s="73"/>
      <c r="AOI52" s="548"/>
      <c r="AOJ52" s="72"/>
      <c r="AOK52" s="72"/>
      <c r="AOW52" s="72"/>
      <c r="AOX52" s="73"/>
      <c r="AOY52" s="548"/>
      <c r="AOZ52" s="72"/>
      <c r="APA52" s="72"/>
      <c r="APM52" s="72"/>
      <c r="APN52" s="73"/>
      <c r="APO52" s="548"/>
      <c r="APP52" s="72"/>
      <c r="APQ52" s="72"/>
      <c r="AQC52" s="72"/>
      <c r="AQD52" s="73"/>
      <c r="AQE52" s="548"/>
      <c r="AQF52" s="72"/>
      <c r="AQG52" s="72"/>
      <c r="AQS52" s="72"/>
      <c r="AQT52" s="73"/>
      <c r="AQU52" s="548"/>
      <c r="AQV52" s="72"/>
      <c r="AQW52" s="72"/>
      <c r="ARI52" s="72"/>
      <c r="ARJ52" s="73"/>
      <c r="ARK52" s="548"/>
      <c r="ARL52" s="72"/>
      <c r="ARM52" s="72"/>
      <c r="ARY52" s="72"/>
      <c r="ARZ52" s="73"/>
      <c r="ASA52" s="548"/>
      <c r="ASB52" s="72"/>
      <c r="ASC52" s="72"/>
      <c r="ASO52" s="72"/>
      <c r="ASP52" s="73"/>
      <c r="ASQ52" s="548"/>
      <c r="ASR52" s="72"/>
      <c r="ASS52" s="72"/>
      <c r="ATE52" s="72"/>
      <c r="ATF52" s="73"/>
      <c r="ATG52" s="548"/>
      <c r="ATH52" s="72"/>
      <c r="ATI52" s="72"/>
      <c r="ATU52" s="72"/>
      <c r="ATV52" s="73"/>
      <c r="ATW52" s="548"/>
      <c r="ATX52" s="72"/>
      <c r="ATY52" s="72"/>
      <c r="AUK52" s="72"/>
      <c r="AUL52" s="73"/>
      <c r="AUM52" s="548"/>
      <c r="AUN52" s="72"/>
      <c r="AUO52" s="72"/>
      <c r="AVA52" s="72"/>
      <c r="AVB52" s="73"/>
      <c r="AVC52" s="548"/>
      <c r="AVD52" s="72"/>
      <c r="AVE52" s="72"/>
      <c r="AVQ52" s="72"/>
      <c r="AVR52" s="73"/>
      <c r="AVS52" s="548"/>
      <c r="AVT52" s="72"/>
      <c r="AVU52" s="72"/>
      <c r="AWG52" s="72"/>
      <c r="AWH52" s="73"/>
      <c r="AWI52" s="548"/>
      <c r="AWJ52" s="72"/>
      <c r="AWK52" s="72"/>
      <c r="AWW52" s="72"/>
      <c r="AWX52" s="73"/>
      <c r="AWY52" s="548"/>
      <c r="AWZ52" s="72"/>
      <c r="AXA52" s="72"/>
      <c r="AXM52" s="72"/>
      <c r="AXN52" s="73"/>
      <c r="AXO52" s="548"/>
      <c r="AXP52" s="72"/>
      <c r="AXQ52" s="72"/>
      <c r="AYC52" s="72"/>
      <c r="AYD52" s="73"/>
      <c r="AYE52" s="548"/>
      <c r="AYF52" s="72"/>
      <c r="AYG52" s="72"/>
      <c r="AYS52" s="72"/>
      <c r="AYT52" s="73"/>
      <c r="AYU52" s="548"/>
      <c r="AYV52" s="72"/>
      <c r="AYW52" s="72"/>
      <c r="AZI52" s="72"/>
      <c r="AZJ52" s="73"/>
      <c r="AZK52" s="548"/>
      <c r="AZL52" s="72"/>
      <c r="AZM52" s="72"/>
      <c r="AZY52" s="72"/>
      <c r="AZZ52" s="73"/>
      <c r="BAA52" s="548"/>
      <c r="BAB52" s="72"/>
      <c r="BAC52" s="72"/>
      <c r="BAO52" s="72"/>
      <c r="BAP52" s="73"/>
      <c r="BAQ52" s="548"/>
      <c r="BAR52" s="72"/>
      <c r="BAS52" s="72"/>
      <c r="BBE52" s="72"/>
      <c r="BBF52" s="73"/>
      <c r="BBG52" s="548"/>
      <c r="BBH52" s="72"/>
      <c r="BBI52" s="72"/>
      <c r="BBU52" s="72"/>
      <c r="BBV52" s="73"/>
      <c r="BBW52" s="548"/>
      <c r="BBX52" s="72"/>
      <c r="BBY52" s="72"/>
      <c r="BCK52" s="72"/>
      <c r="BCL52" s="73"/>
      <c r="BCM52" s="548"/>
      <c r="BCN52" s="72"/>
      <c r="BCO52" s="72"/>
      <c r="BDA52" s="72"/>
      <c r="BDB52" s="73"/>
      <c r="BDC52" s="548"/>
      <c r="BDD52" s="72"/>
      <c r="BDE52" s="72"/>
      <c r="BDQ52" s="72"/>
      <c r="BDR52" s="73"/>
      <c r="BDS52" s="548"/>
      <c r="BDT52" s="72"/>
      <c r="BDU52" s="72"/>
      <c r="BEG52" s="72"/>
      <c r="BEH52" s="73"/>
      <c r="BEI52" s="548"/>
      <c r="BEJ52" s="72"/>
      <c r="BEK52" s="72"/>
      <c r="BEW52" s="72"/>
      <c r="BEX52" s="73"/>
      <c r="BEY52" s="548"/>
      <c r="BEZ52" s="72"/>
      <c r="BFA52" s="72"/>
      <c r="BFM52" s="72"/>
      <c r="BFN52" s="73"/>
      <c r="BFO52" s="548"/>
      <c r="BFP52" s="72"/>
      <c r="BFQ52" s="72"/>
      <c r="BGC52" s="72"/>
      <c r="BGD52" s="73"/>
      <c r="BGE52" s="548"/>
      <c r="BGF52" s="72"/>
      <c r="BGG52" s="72"/>
      <c r="BGS52" s="72"/>
      <c r="BGT52" s="73"/>
      <c r="BGU52" s="548"/>
      <c r="BGV52" s="72"/>
      <c r="BGW52" s="72"/>
      <c r="BHI52" s="72"/>
      <c r="BHJ52" s="73"/>
      <c r="BHK52" s="548"/>
      <c r="BHL52" s="72"/>
      <c r="BHM52" s="72"/>
      <c r="BHY52" s="72"/>
      <c r="BHZ52" s="73"/>
      <c r="BIA52" s="548"/>
      <c r="BIB52" s="72"/>
      <c r="BIC52" s="72"/>
      <c r="BIO52" s="72"/>
      <c r="BIP52" s="73"/>
      <c r="BIQ52" s="548"/>
      <c r="BIR52" s="72"/>
      <c r="BIS52" s="72"/>
      <c r="BJE52" s="72"/>
      <c r="BJF52" s="73"/>
      <c r="BJG52" s="548"/>
      <c r="BJH52" s="72"/>
      <c r="BJI52" s="72"/>
      <c r="BJU52" s="72"/>
      <c r="BJV52" s="73"/>
      <c r="BJW52" s="548"/>
      <c r="BJX52" s="72"/>
      <c r="BJY52" s="72"/>
      <c r="BKK52" s="72"/>
      <c r="BKL52" s="73"/>
      <c r="BKM52" s="548"/>
      <c r="BKN52" s="72"/>
      <c r="BKO52" s="72"/>
      <c r="BLA52" s="72"/>
      <c r="BLB52" s="73"/>
      <c r="BLC52" s="548"/>
      <c r="BLD52" s="72"/>
      <c r="BLE52" s="72"/>
      <c r="BLQ52" s="72"/>
      <c r="BLR52" s="73"/>
      <c r="BLS52" s="548"/>
      <c r="BLT52" s="72"/>
      <c r="BLU52" s="72"/>
      <c r="BMG52" s="72"/>
      <c r="BMH52" s="73"/>
      <c r="BMI52" s="548"/>
      <c r="BMJ52" s="72"/>
      <c r="BMK52" s="72"/>
      <c r="BMW52" s="72"/>
      <c r="BMX52" s="73"/>
      <c r="BMY52" s="548"/>
      <c r="BMZ52" s="72"/>
      <c r="BNA52" s="72"/>
      <c r="BNM52" s="72"/>
      <c r="BNN52" s="73"/>
      <c r="BNO52" s="548"/>
      <c r="BNP52" s="72"/>
      <c r="BNQ52" s="72"/>
      <c r="BOC52" s="72"/>
      <c r="BOD52" s="73"/>
      <c r="BOE52" s="548"/>
      <c r="BOF52" s="72"/>
      <c r="BOG52" s="72"/>
      <c r="BOS52" s="72"/>
      <c r="BOT52" s="73"/>
      <c r="BOU52" s="548"/>
      <c r="BOV52" s="72"/>
      <c r="BOW52" s="72"/>
      <c r="BPI52" s="72"/>
      <c r="BPJ52" s="73"/>
      <c r="BPK52" s="548"/>
      <c r="BPL52" s="72"/>
      <c r="BPM52" s="72"/>
      <c r="BPY52" s="72"/>
      <c r="BPZ52" s="73"/>
      <c r="BQA52" s="548"/>
      <c r="BQB52" s="72"/>
      <c r="BQC52" s="72"/>
      <c r="BQO52" s="72"/>
      <c r="BQP52" s="73"/>
      <c r="BQQ52" s="548"/>
      <c r="BQR52" s="72"/>
      <c r="BQS52" s="72"/>
      <c r="BRE52" s="72"/>
      <c r="BRF52" s="73"/>
      <c r="BRG52" s="548"/>
      <c r="BRH52" s="72"/>
      <c r="BRI52" s="72"/>
      <c r="BRU52" s="72"/>
      <c r="BRV52" s="73"/>
      <c r="BRW52" s="548"/>
      <c r="BRX52" s="72"/>
      <c r="BRY52" s="72"/>
      <c r="BSK52" s="72"/>
      <c r="BSL52" s="73"/>
      <c r="BSM52" s="548"/>
      <c r="BSN52" s="72"/>
      <c r="BSO52" s="72"/>
      <c r="BTA52" s="72"/>
      <c r="BTB52" s="73"/>
      <c r="BTC52" s="548"/>
      <c r="BTD52" s="72"/>
      <c r="BTE52" s="72"/>
      <c r="BTQ52" s="72"/>
      <c r="BTR52" s="73"/>
      <c r="BTS52" s="548"/>
      <c r="BTT52" s="72"/>
      <c r="BTU52" s="72"/>
      <c r="BUG52" s="72"/>
      <c r="BUH52" s="73"/>
      <c r="BUI52" s="548"/>
      <c r="BUJ52" s="72"/>
      <c r="BUK52" s="72"/>
      <c r="BUW52" s="72"/>
      <c r="BUX52" s="73"/>
      <c r="BUY52" s="548"/>
      <c r="BUZ52" s="72"/>
      <c r="BVA52" s="72"/>
      <c r="BVM52" s="72"/>
      <c r="BVN52" s="73"/>
      <c r="BVO52" s="548"/>
      <c r="BVP52" s="72"/>
      <c r="BVQ52" s="72"/>
      <c r="BWC52" s="72"/>
      <c r="BWD52" s="73"/>
      <c r="BWE52" s="548"/>
      <c r="BWF52" s="72"/>
      <c r="BWG52" s="72"/>
      <c r="BWS52" s="72"/>
      <c r="BWT52" s="73"/>
      <c r="BWU52" s="548"/>
      <c r="BWV52" s="72"/>
      <c r="BWW52" s="72"/>
      <c r="BXI52" s="72"/>
      <c r="BXJ52" s="73"/>
      <c r="BXK52" s="548"/>
      <c r="BXL52" s="72"/>
      <c r="BXM52" s="72"/>
      <c r="BXY52" s="72"/>
      <c r="BXZ52" s="73"/>
      <c r="BYA52" s="548"/>
      <c r="BYB52" s="72"/>
      <c r="BYC52" s="72"/>
      <c r="BYO52" s="72"/>
      <c r="BYP52" s="73"/>
      <c r="BYQ52" s="548"/>
      <c r="BYR52" s="72"/>
      <c r="BYS52" s="72"/>
      <c r="BZE52" s="72"/>
      <c r="BZF52" s="73"/>
      <c r="BZG52" s="548"/>
      <c r="BZH52" s="72"/>
      <c r="BZI52" s="72"/>
      <c r="BZU52" s="72"/>
      <c r="BZV52" s="73"/>
      <c r="BZW52" s="548"/>
      <c r="BZX52" s="72"/>
      <c r="BZY52" s="72"/>
      <c r="CAK52" s="72"/>
      <c r="CAL52" s="73"/>
      <c r="CAM52" s="548"/>
      <c r="CAN52" s="72"/>
      <c r="CAO52" s="72"/>
      <c r="CBA52" s="72"/>
      <c r="CBB52" s="73"/>
      <c r="CBC52" s="548"/>
      <c r="CBD52" s="72"/>
      <c r="CBE52" s="72"/>
      <c r="CBQ52" s="72"/>
      <c r="CBR52" s="73"/>
      <c r="CBS52" s="548"/>
      <c r="CBT52" s="72"/>
      <c r="CBU52" s="72"/>
      <c r="CCG52" s="72"/>
      <c r="CCH52" s="73"/>
      <c r="CCI52" s="548"/>
      <c r="CCJ52" s="72"/>
      <c r="CCK52" s="72"/>
      <c r="CCW52" s="72"/>
      <c r="CCX52" s="73"/>
      <c r="CCY52" s="548"/>
      <c r="CCZ52" s="72"/>
      <c r="CDA52" s="72"/>
      <c r="CDM52" s="72"/>
      <c r="CDN52" s="73"/>
      <c r="CDO52" s="548"/>
      <c r="CDP52" s="72"/>
      <c r="CDQ52" s="72"/>
      <c r="CEC52" s="72"/>
      <c r="CED52" s="73"/>
      <c r="CEE52" s="548"/>
      <c r="CEF52" s="72"/>
      <c r="CEG52" s="72"/>
      <c r="CES52" s="72"/>
      <c r="CET52" s="73"/>
      <c r="CEU52" s="548"/>
      <c r="CEV52" s="72"/>
      <c r="CEW52" s="72"/>
      <c r="CFI52" s="72"/>
      <c r="CFJ52" s="73"/>
      <c r="CFK52" s="548"/>
      <c r="CFL52" s="72"/>
      <c r="CFM52" s="72"/>
      <c r="CFY52" s="72"/>
      <c r="CFZ52" s="73"/>
      <c r="CGA52" s="548"/>
      <c r="CGB52" s="72"/>
      <c r="CGC52" s="72"/>
      <c r="CGO52" s="72"/>
      <c r="CGP52" s="73"/>
      <c r="CGQ52" s="548"/>
      <c r="CGR52" s="72"/>
      <c r="CGS52" s="72"/>
      <c r="CHE52" s="72"/>
      <c r="CHF52" s="73"/>
      <c r="CHG52" s="548"/>
      <c r="CHH52" s="72"/>
      <c r="CHI52" s="72"/>
      <c r="CHU52" s="72"/>
      <c r="CHV52" s="73"/>
      <c r="CHW52" s="548"/>
      <c r="CHX52" s="72"/>
      <c r="CHY52" s="72"/>
      <c r="CIK52" s="72"/>
      <c r="CIL52" s="73"/>
      <c r="CIM52" s="548"/>
      <c r="CIN52" s="72"/>
      <c r="CIO52" s="72"/>
      <c r="CJA52" s="72"/>
      <c r="CJB52" s="73"/>
      <c r="CJC52" s="548"/>
      <c r="CJD52" s="72"/>
      <c r="CJE52" s="72"/>
      <c r="CJQ52" s="72"/>
      <c r="CJR52" s="73"/>
      <c r="CJS52" s="548"/>
      <c r="CJT52" s="72"/>
      <c r="CJU52" s="72"/>
      <c r="CKG52" s="72"/>
      <c r="CKH52" s="73"/>
      <c r="CKI52" s="548"/>
      <c r="CKJ52" s="72"/>
      <c r="CKK52" s="72"/>
      <c r="CKW52" s="72"/>
      <c r="CKX52" s="73"/>
      <c r="CKY52" s="548"/>
      <c r="CKZ52" s="72"/>
      <c r="CLA52" s="72"/>
      <c r="CLM52" s="72"/>
      <c r="CLN52" s="73"/>
      <c r="CLO52" s="548"/>
      <c r="CLP52" s="72"/>
      <c r="CLQ52" s="72"/>
      <c r="CMC52" s="72"/>
      <c r="CMD52" s="73"/>
      <c r="CME52" s="548"/>
      <c r="CMF52" s="72"/>
      <c r="CMG52" s="72"/>
      <c r="CMS52" s="72"/>
      <c r="CMT52" s="73"/>
      <c r="CMU52" s="548"/>
      <c r="CMV52" s="72"/>
      <c r="CMW52" s="72"/>
      <c r="CNI52" s="72"/>
      <c r="CNJ52" s="73"/>
      <c r="CNK52" s="548"/>
      <c r="CNL52" s="72"/>
      <c r="CNM52" s="72"/>
      <c r="CNY52" s="72"/>
      <c r="CNZ52" s="73"/>
      <c r="COA52" s="548"/>
      <c r="COB52" s="72"/>
      <c r="COC52" s="72"/>
      <c r="COO52" s="72"/>
      <c r="COP52" s="73"/>
      <c r="COQ52" s="548"/>
      <c r="COR52" s="72"/>
      <c r="COS52" s="72"/>
      <c r="CPE52" s="72"/>
      <c r="CPF52" s="73"/>
      <c r="CPG52" s="548"/>
      <c r="CPH52" s="72"/>
      <c r="CPI52" s="72"/>
      <c r="CPU52" s="72"/>
      <c r="CPV52" s="73"/>
      <c r="CPW52" s="548"/>
      <c r="CPX52" s="72"/>
      <c r="CPY52" s="72"/>
      <c r="CQK52" s="72"/>
      <c r="CQL52" s="73"/>
      <c r="CQM52" s="548"/>
      <c r="CQN52" s="72"/>
      <c r="CQO52" s="72"/>
      <c r="CRA52" s="72"/>
      <c r="CRB52" s="73"/>
      <c r="CRC52" s="548"/>
      <c r="CRD52" s="72"/>
      <c r="CRE52" s="72"/>
      <c r="CRQ52" s="72"/>
      <c r="CRR52" s="73"/>
      <c r="CRS52" s="548"/>
      <c r="CRT52" s="72"/>
      <c r="CRU52" s="72"/>
      <c r="CSG52" s="72"/>
      <c r="CSH52" s="73"/>
      <c r="CSI52" s="548"/>
      <c r="CSJ52" s="72"/>
      <c r="CSK52" s="72"/>
      <c r="CSW52" s="72"/>
      <c r="CSX52" s="73"/>
      <c r="CSY52" s="548"/>
      <c r="CSZ52" s="72"/>
      <c r="CTA52" s="72"/>
      <c r="CTM52" s="72"/>
      <c r="CTN52" s="73"/>
      <c r="CTO52" s="548"/>
      <c r="CTP52" s="72"/>
      <c r="CTQ52" s="72"/>
      <c r="CUC52" s="72"/>
      <c r="CUD52" s="73"/>
      <c r="CUE52" s="548"/>
      <c r="CUF52" s="72"/>
      <c r="CUG52" s="72"/>
      <c r="CUS52" s="72"/>
      <c r="CUT52" s="73"/>
      <c r="CUU52" s="548"/>
      <c r="CUV52" s="72"/>
      <c r="CUW52" s="72"/>
      <c r="CVI52" s="72"/>
      <c r="CVJ52" s="73"/>
      <c r="CVK52" s="548"/>
      <c r="CVL52" s="72"/>
      <c r="CVM52" s="72"/>
      <c r="CVY52" s="72"/>
      <c r="CVZ52" s="73"/>
      <c r="CWA52" s="548"/>
      <c r="CWB52" s="72"/>
      <c r="CWC52" s="72"/>
      <c r="CWO52" s="72"/>
      <c r="CWP52" s="73"/>
      <c r="CWQ52" s="548"/>
      <c r="CWR52" s="72"/>
      <c r="CWS52" s="72"/>
      <c r="CXE52" s="72"/>
      <c r="CXF52" s="73"/>
      <c r="CXG52" s="548"/>
      <c r="CXH52" s="72"/>
      <c r="CXI52" s="72"/>
      <c r="CXU52" s="72"/>
      <c r="CXV52" s="73"/>
      <c r="CXW52" s="548"/>
      <c r="CXX52" s="72"/>
      <c r="CXY52" s="72"/>
      <c r="CYK52" s="72"/>
      <c r="CYL52" s="73"/>
      <c r="CYM52" s="548"/>
      <c r="CYN52" s="72"/>
      <c r="CYO52" s="72"/>
      <c r="CZA52" s="72"/>
      <c r="CZB52" s="73"/>
      <c r="CZC52" s="548"/>
      <c r="CZD52" s="72"/>
      <c r="CZE52" s="72"/>
      <c r="CZQ52" s="72"/>
      <c r="CZR52" s="73"/>
      <c r="CZS52" s="548"/>
      <c r="CZT52" s="72"/>
      <c r="CZU52" s="72"/>
      <c r="DAG52" s="72"/>
      <c r="DAH52" s="73"/>
      <c r="DAI52" s="548"/>
      <c r="DAJ52" s="72"/>
      <c r="DAK52" s="72"/>
      <c r="DAW52" s="72"/>
      <c r="DAX52" s="73"/>
      <c r="DAY52" s="548"/>
      <c r="DAZ52" s="72"/>
      <c r="DBA52" s="72"/>
      <c r="DBM52" s="72"/>
      <c r="DBN52" s="73"/>
      <c r="DBO52" s="548"/>
      <c r="DBP52" s="72"/>
      <c r="DBQ52" s="72"/>
      <c r="DCC52" s="72"/>
      <c r="DCD52" s="73"/>
      <c r="DCE52" s="548"/>
      <c r="DCF52" s="72"/>
      <c r="DCG52" s="72"/>
      <c r="DCS52" s="72"/>
      <c r="DCT52" s="73"/>
      <c r="DCU52" s="548"/>
      <c r="DCV52" s="72"/>
      <c r="DCW52" s="72"/>
      <c r="DDI52" s="72"/>
      <c r="DDJ52" s="73"/>
      <c r="DDK52" s="548"/>
      <c r="DDL52" s="72"/>
      <c r="DDM52" s="72"/>
      <c r="DDY52" s="72"/>
      <c r="DDZ52" s="73"/>
      <c r="DEA52" s="548"/>
      <c r="DEB52" s="72"/>
      <c r="DEC52" s="72"/>
      <c r="DEO52" s="72"/>
      <c r="DEP52" s="73"/>
      <c r="DEQ52" s="548"/>
      <c r="DER52" s="72"/>
      <c r="DES52" s="72"/>
      <c r="DFE52" s="72"/>
      <c r="DFF52" s="73"/>
      <c r="DFG52" s="548"/>
      <c r="DFH52" s="72"/>
      <c r="DFI52" s="72"/>
      <c r="DFU52" s="72"/>
      <c r="DFV52" s="73"/>
      <c r="DFW52" s="548"/>
      <c r="DFX52" s="72"/>
      <c r="DFY52" s="72"/>
      <c r="DGK52" s="72"/>
      <c r="DGL52" s="73"/>
      <c r="DGM52" s="548"/>
      <c r="DGN52" s="72"/>
      <c r="DGO52" s="72"/>
      <c r="DHA52" s="72"/>
      <c r="DHB52" s="73"/>
      <c r="DHC52" s="548"/>
      <c r="DHD52" s="72"/>
      <c r="DHE52" s="72"/>
      <c r="DHQ52" s="72"/>
      <c r="DHR52" s="73"/>
      <c r="DHS52" s="548"/>
      <c r="DHT52" s="72"/>
      <c r="DHU52" s="72"/>
      <c r="DIG52" s="72"/>
      <c r="DIH52" s="73"/>
      <c r="DII52" s="548"/>
      <c r="DIJ52" s="72"/>
      <c r="DIK52" s="72"/>
      <c r="DIW52" s="72"/>
      <c r="DIX52" s="73"/>
      <c r="DIY52" s="548"/>
      <c r="DIZ52" s="72"/>
      <c r="DJA52" s="72"/>
      <c r="DJM52" s="72"/>
      <c r="DJN52" s="73"/>
      <c r="DJO52" s="548"/>
      <c r="DJP52" s="72"/>
      <c r="DJQ52" s="72"/>
      <c r="DKC52" s="72"/>
      <c r="DKD52" s="73"/>
      <c r="DKE52" s="548"/>
      <c r="DKF52" s="72"/>
      <c r="DKG52" s="72"/>
      <c r="DKS52" s="72"/>
      <c r="DKT52" s="73"/>
      <c r="DKU52" s="548"/>
      <c r="DKV52" s="72"/>
      <c r="DKW52" s="72"/>
      <c r="DLI52" s="72"/>
      <c r="DLJ52" s="73"/>
      <c r="DLK52" s="548"/>
      <c r="DLL52" s="72"/>
      <c r="DLM52" s="72"/>
      <c r="DLY52" s="72"/>
      <c r="DLZ52" s="73"/>
      <c r="DMA52" s="548"/>
      <c r="DMB52" s="72"/>
      <c r="DMC52" s="72"/>
      <c r="DMO52" s="72"/>
      <c r="DMP52" s="73"/>
      <c r="DMQ52" s="548"/>
      <c r="DMR52" s="72"/>
      <c r="DMS52" s="72"/>
      <c r="DNE52" s="72"/>
      <c r="DNF52" s="73"/>
      <c r="DNG52" s="548"/>
      <c r="DNH52" s="72"/>
      <c r="DNI52" s="72"/>
      <c r="DNU52" s="72"/>
      <c r="DNV52" s="73"/>
      <c r="DNW52" s="548"/>
      <c r="DNX52" s="72"/>
      <c r="DNY52" s="72"/>
      <c r="DOK52" s="72"/>
      <c r="DOL52" s="73"/>
      <c r="DOM52" s="548"/>
      <c r="DON52" s="72"/>
      <c r="DOO52" s="72"/>
      <c r="DPA52" s="72"/>
      <c r="DPB52" s="73"/>
      <c r="DPC52" s="548"/>
      <c r="DPD52" s="72"/>
      <c r="DPE52" s="72"/>
      <c r="DPQ52" s="72"/>
      <c r="DPR52" s="73"/>
      <c r="DPS52" s="548"/>
      <c r="DPT52" s="72"/>
      <c r="DPU52" s="72"/>
      <c r="DQG52" s="72"/>
      <c r="DQH52" s="73"/>
      <c r="DQI52" s="548"/>
      <c r="DQJ52" s="72"/>
      <c r="DQK52" s="72"/>
      <c r="DQW52" s="72"/>
      <c r="DQX52" s="73"/>
      <c r="DQY52" s="548"/>
      <c r="DQZ52" s="72"/>
      <c r="DRA52" s="72"/>
      <c r="DRM52" s="72"/>
      <c r="DRN52" s="73"/>
      <c r="DRO52" s="548"/>
      <c r="DRP52" s="72"/>
      <c r="DRQ52" s="72"/>
      <c r="DSC52" s="72"/>
      <c r="DSD52" s="73"/>
      <c r="DSE52" s="548"/>
      <c r="DSF52" s="72"/>
      <c r="DSG52" s="72"/>
      <c r="DSS52" s="72"/>
      <c r="DST52" s="73"/>
      <c r="DSU52" s="548"/>
      <c r="DSV52" s="72"/>
      <c r="DSW52" s="72"/>
      <c r="DTI52" s="72"/>
      <c r="DTJ52" s="73"/>
      <c r="DTK52" s="548"/>
      <c r="DTL52" s="72"/>
      <c r="DTM52" s="72"/>
      <c r="DTY52" s="72"/>
      <c r="DTZ52" s="73"/>
      <c r="DUA52" s="548"/>
      <c r="DUB52" s="72"/>
      <c r="DUC52" s="72"/>
      <c r="DUO52" s="72"/>
      <c r="DUP52" s="73"/>
      <c r="DUQ52" s="548"/>
      <c r="DUR52" s="72"/>
      <c r="DUS52" s="72"/>
      <c r="DVE52" s="72"/>
      <c r="DVF52" s="73"/>
      <c r="DVG52" s="548"/>
      <c r="DVH52" s="72"/>
      <c r="DVI52" s="72"/>
      <c r="DVU52" s="72"/>
      <c r="DVV52" s="73"/>
      <c r="DVW52" s="548"/>
      <c r="DVX52" s="72"/>
      <c r="DVY52" s="72"/>
      <c r="DWK52" s="72"/>
      <c r="DWL52" s="73"/>
      <c r="DWM52" s="548"/>
      <c r="DWN52" s="72"/>
      <c r="DWO52" s="72"/>
      <c r="DXA52" s="72"/>
      <c r="DXB52" s="73"/>
      <c r="DXC52" s="548"/>
      <c r="DXD52" s="72"/>
      <c r="DXE52" s="72"/>
      <c r="DXQ52" s="72"/>
      <c r="DXR52" s="73"/>
      <c r="DXS52" s="548"/>
      <c r="DXT52" s="72"/>
      <c r="DXU52" s="72"/>
      <c r="DYG52" s="72"/>
      <c r="DYH52" s="73"/>
      <c r="DYI52" s="548"/>
      <c r="DYJ52" s="72"/>
      <c r="DYK52" s="72"/>
      <c r="DYW52" s="72"/>
      <c r="DYX52" s="73"/>
      <c r="DYY52" s="548"/>
      <c r="DYZ52" s="72"/>
      <c r="DZA52" s="72"/>
      <c r="DZM52" s="72"/>
      <c r="DZN52" s="73"/>
      <c r="DZO52" s="548"/>
      <c r="DZP52" s="72"/>
      <c r="DZQ52" s="72"/>
      <c r="EAC52" s="72"/>
      <c r="EAD52" s="73"/>
      <c r="EAE52" s="548"/>
      <c r="EAF52" s="72"/>
      <c r="EAG52" s="72"/>
      <c r="EAS52" s="72"/>
      <c r="EAT52" s="73"/>
      <c r="EAU52" s="548"/>
      <c r="EAV52" s="72"/>
      <c r="EAW52" s="72"/>
      <c r="EBI52" s="72"/>
      <c r="EBJ52" s="73"/>
      <c r="EBK52" s="548"/>
      <c r="EBL52" s="72"/>
      <c r="EBM52" s="72"/>
      <c r="EBY52" s="72"/>
      <c r="EBZ52" s="73"/>
      <c r="ECA52" s="548"/>
      <c r="ECB52" s="72"/>
      <c r="ECC52" s="72"/>
      <c r="ECO52" s="72"/>
      <c r="ECP52" s="73"/>
      <c r="ECQ52" s="548"/>
      <c r="ECR52" s="72"/>
      <c r="ECS52" s="72"/>
      <c r="EDE52" s="72"/>
      <c r="EDF52" s="73"/>
      <c r="EDG52" s="548"/>
      <c r="EDH52" s="72"/>
      <c r="EDI52" s="72"/>
      <c r="EDU52" s="72"/>
      <c r="EDV52" s="73"/>
      <c r="EDW52" s="548"/>
      <c r="EDX52" s="72"/>
      <c r="EDY52" s="72"/>
      <c r="EEK52" s="72"/>
      <c r="EEL52" s="73"/>
      <c r="EEM52" s="548"/>
      <c r="EEN52" s="72"/>
      <c r="EEO52" s="72"/>
      <c r="EFA52" s="72"/>
      <c r="EFB52" s="73"/>
      <c r="EFC52" s="548"/>
      <c r="EFD52" s="72"/>
      <c r="EFE52" s="72"/>
      <c r="EFQ52" s="72"/>
      <c r="EFR52" s="73"/>
      <c r="EFS52" s="548"/>
      <c r="EFT52" s="72"/>
      <c r="EFU52" s="72"/>
      <c r="EGG52" s="72"/>
      <c r="EGH52" s="73"/>
      <c r="EGI52" s="548"/>
      <c r="EGJ52" s="72"/>
      <c r="EGK52" s="72"/>
      <c r="EGW52" s="72"/>
      <c r="EGX52" s="73"/>
      <c r="EGY52" s="548"/>
      <c r="EGZ52" s="72"/>
      <c r="EHA52" s="72"/>
      <c r="EHM52" s="72"/>
      <c r="EHN52" s="73"/>
      <c r="EHO52" s="548"/>
      <c r="EHP52" s="72"/>
      <c r="EHQ52" s="72"/>
      <c r="EIC52" s="72"/>
      <c r="EID52" s="73"/>
      <c r="EIE52" s="548"/>
      <c r="EIF52" s="72"/>
      <c r="EIG52" s="72"/>
      <c r="EIS52" s="72"/>
      <c r="EIT52" s="73"/>
      <c r="EIU52" s="548"/>
      <c r="EIV52" s="72"/>
      <c r="EIW52" s="72"/>
      <c r="EJI52" s="72"/>
      <c r="EJJ52" s="73"/>
      <c r="EJK52" s="548"/>
      <c r="EJL52" s="72"/>
      <c r="EJM52" s="72"/>
      <c r="EJY52" s="72"/>
      <c r="EJZ52" s="73"/>
      <c r="EKA52" s="548"/>
      <c r="EKB52" s="72"/>
      <c r="EKC52" s="72"/>
      <c r="EKO52" s="72"/>
      <c r="EKP52" s="73"/>
      <c r="EKQ52" s="548"/>
      <c r="EKR52" s="72"/>
      <c r="EKS52" s="72"/>
      <c r="ELE52" s="72"/>
      <c r="ELF52" s="73"/>
      <c r="ELG52" s="548"/>
      <c r="ELH52" s="72"/>
      <c r="ELI52" s="72"/>
      <c r="ELU52" s="72"/>
      <c r="ELV52" s="73"/>
      <c r="ELW52" s="548"/>
      <c r="ELX52" s="72"/>
      <c r="ELY52" s="72"/>
      <c r="EMK52" s="72"/>
      <c r="EML52" s="73"/>
      <c r="EMM52" s="548"/>
      <c r="EMN52" s="72"/>
      <c r="EMO52" s="72"/>
      <c r="ENA52" s="72"/>
      <c r="ENB52" s="73"/>
      <c r="ENC52" s="548"/>
      <c r="END52" s="72"/>
      <c r="ENE52" s="72"/>
      <c r="ENQ52" s="72"/>
      <c r="ENR52" s="73"/>
      <c r="ENS52" s="548"/>
      <c r="ENT52" s="72"/>
      <c r="ENU52" s="72"/>
      <c r="EOG52" s="72"/>
      <c r="EOH52" s="73"/>
      <c r="EOI52" s="548"/>
      <c r="EOJ52" s="72"/>
      <c r="EOK52" s="72"/>
      <c r="EOW52" s="72"/>
      <c r="EOX52" s="73"/>
      <c r="EOY52" s="548"/>
      <c r="EOZ52" s="72"/>
      <c r="EPA52" s="72"/>
      <c r="EPM52" s="72"/>
      <c r="EPN52" s="73"/>
      <c r="EPO52" s="548"/>
      <c r="EPP52" s="72"/>
      <c r="EPQ52" s="72"/>
      <c r="EQC52" s="72"/>
      <c r="EQD52" s="73"/>
      <c r="EQE52" s="548"/>
      <c r="EQF52" s="72"/>
      <c r="EQG52" s="72"/>
      <c r="EQS52" s="72"/>
      <c r="EQT52" s="73"/>
      <c r="EQU52" s="548"/>
      <c r="EQV52" s="72"/>
      <c r="EQW52" s="72"/>
      <c r="ERI52" s="72"/>
      <c r="ERJ52" s="73"/>
      <c r="ERK52" s="548"/>
      <c r="ERL52" s="72"/>
      <c r="ERM52" s="72"/>
      <c r="ERY52" s="72"/>
      <c r="ERZ52" s="73"/>
      <c r="ESA52" s="548"/>
      <c r="ESB52" s="72"/>
      <c r="ESC52" s="72"/>
      <c r="ESO52" s="72"/>
      <c r="ESP52" s="73"/>
      <c r="ESQ52" s="548"/>
      <c r="ESR52" s="72"/>
      <c r="ESS52" s="72"/>
      <c r="ETE52" s="72"/>
      <c r="ETF52" s="73"/>
      <c r="ETG52" s="548"/>
      <c r="ETH52" s="72"/>
      <c r="ETI52" s="72"/>
      <c r="ETU52" s="72"/>
      <c r="ETV52" s="73"/>
      <c r="ETW52" s="548"/>
      <c r="ETX52" s="72"/>
      <c r="ETY52" s="72"/>
      <c r="EUK52" s="72"/>
      <c r="EUL52" s="73"/>
      <c r="EUM52" s="548"/>
      <c r="EUN52" s="72"/>
      <c r="EUO52" s="72"/>
      <c r="EVA52" s="72"/>
      <c r="EVB52" s="73"/>
      <c r="EVC52" s="548"/>
      <c r="EVD52" s="72"/>
      <c r="EVE52" s="72"/>
      <c r="EVQ52" s="72"/>
      <c r="EVR52" s="73"/>
      <c r="EVS52" s="548"/>
      <c r="EVT52" s="72"/>
      <c r="EVU52" s="72"/>
      <c r="EWG52" s="72"/>
      <c r="EWH52" s="73"/>
      <c r="EWI52" s="548"/>
      <c r="EWJ52" s="72"/>
      <c r="EWK52" s="72"/>
      <c r="EWW52" s="72"/>
      <c r="EWX52" s="73"/>
      <c r="EWY52" s="548"/>
      <c r="EWZ52" s="72"/>
      <c r="EXA52" s="72"/>
      <c r="EXM52" s="72"/>
      <c r="EXN52" s="73"/>
      <c r="EXO52" s="548"/>
      <c r="EXP52" s="72"/>
      <c r="EXQ52" s="72"/>
      <c r="EYC52" s="72"/>
      <c r="EYD52" s="73"/>
      <c r="EYE52" s="548"/>
      <c r="EYF52" s="72"/>
      <c r="EYG52" s="72"/>
      <c r="EYS52" s="72"/>
      <c r="EYT52" s="73"/>
      <c r="EYU52" s="548"/>
      <c r="EYV52" s="72"/>
      <c r="EYW52" s="72"/>
      <c r="EZI52" s="72"/>
      <c r="EZJ52" s="73"/>
      <c r="EZK52" s="548"/>
      <c r="EZL52" s="72"/>
      <c r="EZM52" s="72"/>
      <c r="EZY52" s="72"/>
      <c r="EZZ52" s="73"/>
      <c r="FAA52" s="548"/>
      <c r="FAB52" s="72"/>
      <c r="FAC52" s="72"/>
      <c r="FAO52" s="72"/>
      <c r="FAP52" s="73"/>
      <c r="FAQ52" s="548"/>
      <c r="FAR52" s="72"/>
      <c r="FAS52" s="72"/>
      <c r="FBE52" s="72"/>
      <c r="FBF52" s="73"/>
      <c r="FBG52" s="548"/>
      <c r="FBH52" s="72"/>
      <c r="FBI52" s="72"/>
      <c r="FBU52" s="72"/>
      <c r="FBV52" s="73"/>
      <c r="FBW52" s="548"/>
      <c r="FBX52" s="72"/>
      <c r="FBY52" s="72"/>
      <c r="FCK52" s="72"/>
      <c r="FCL52" s="73"/>
      <c r="FCM52" s="548"/>
      <c r="FCN52" s="72"/>
      <c r="FCO52" s="72"/>
      <c r="FDA52" s="72"/>
      <c r="FDB52" s="73"/>
      <c r="FDC52" s="548"/>
      <c r="FDD52" s="72"/>
      <c r="FDE52" s="72"/>
      <c r="FDQ52" s="72"/>
      <c r="FDR52" s="73"/>
      <c r="FDS52" s="548"/>
      <c r="FDT52" s="72"/>
      <c r="FDU52" s="72"/>
      <c r="FEG52" s="72"/>
      <c r="FEH52" s="73"/>
      <c r="FEI52" s="548"/>
      <c r="FEJ52" s="72"/>
      <c r="FEK52" s="72"/>
      <c r="FEW52" s="72"/>
      <c r="FEX52" s="73"/>
      <c r="FEY52" s="548"/>
      <c r="FEZ52" s="72"/>
      <c r="FFA52" s="72"/>
      <c r="FFM52" s="72"/>
      <c r="FFN52" s="73"/>
      <c r="FFO52" s="548"/>
      <c r="FFP52" s="72"/>
      <c r="FFQ52" s="72"/>
      <c r="FGC52" s="72"/>
      <c r="FGD52" s="73"/>
      <c r="FGE52" s="548"/>
      <c r="FGF52" s="72"/>
      <c r="FGG52" s="72"/>
      <c r="FGS52" s="72"/>
      <c r="FGT52" s="73"/>
      <c r="FGU52" s="548"/>
      <c r="FGV52" s="72"/>
      <c r="FGW52" s="72"/>
      <c r="FHI52" s="72"/>
      <c r="FHJ52" s="73"/>
      <c r="FHK52" s="548"/>
      <c r="FHL52" s="72"/>
      <c r="FHM52" s="72"/>
      <c r="FHY52" s="72"/>
      <c r="FHZ52" s="73"/>
      <c r="FIA52" s="548"/>
      <c r="FIB52" s="72"/>
      <c r="FIC52" s="72"/>
      <c r="FIO52" s="72"/>
      <c r="FIP52" s="73"/>
      <c r="FIQ52" s="548"/>
      <c r="FIR52" s="72"/>
      <c r="FIS52" s="72"/>
      <c r="FJE52" s="72"/>
      <c r="FJF52" s="73"/>
      <c r="FJG52" s="548"/>
      <c r="FJH52" s="72"/>
      <c r="FJI52" s="72"/>
      <c r="FJU52" s="72"/>
      <c r="FJV52" s="73"/>
      <c r="FJW52" s="548"/>
      <c r="FJX52" s="72"/>
      <c r="FJY52" s="72"/>
      <c r="FKK52" s="72"/>
      <c r="FKL52" s="73"/>
      <c r="FKM52" s="548"/>
      <c r="FKN52" s="72"/>
      <c r="FKO52" s="72"/>
      <c r="FLA52" s="72"/>
      <c r="FLB52" s="73"/>
      <c r="FLC52" s="548"/>
      <c r="FLD52" s="72"/>
      <c r="FLE52" s="72"/>
      <c r="FLQ52" s="72"/>
      <c r="FLR52" s="73"/>
      <c r="FLS52" s="548"/>
      <c r="FLT52" s="72"/>
      <c r="FLU52" s="72"/>
      <c r="FMG52" s="72"/>
      <c r="FMH52" s="73"/>
      <c r="FMI52" s="548"/>
      <c r="FMJ52" s="72"/>
      <c r="FMK52" s="72"/>
      <c r="FMW52" s="72"/>
      <c r="FMX52" s="73"/>
      <c r="FMY52" s="548"/>
      <c r="FMZ52" s="72"/>
      <c r="FNA52" s="72"/>
      <c r="FNM52" s="72"/>
      <c r="FNN52" s="73"/>
      <c r="FNO52" s="548"/>
      <c r="FNP52" s="72"/>
      <c r="FNQ52" s="72"/>
      <c r="FOC52" s="72"/>
      <c r="FOD52" s="73"/>
      <c r="FOE52" s="548"/>
      <c r="FOF52" s="72"/>
      <c r="FOG52" s="72"/>
      <c r="FOS52" s="72"/>
      <c r="FOT52" s="73"/>
      <c r="FOU52" s="548"/>
      <c r="FOV52" s="72"/>
      <c r="FOW52" s="72"/>
      <c r="FPI52" s="72"/>
      <c r="FPJ52" s="73"/>
      <c r="FPK52" s="548"/>
      <c r="FPL52" s="72"/>
      <c r="FPM52" s="72"/>
      <c r="FPY52" s="72"/>
      <c r="FPZ52" s="73"/>
      <c r="FQA52" s="548"/>
      <c r="FQB52" s="72"/>
      <c r="FQC52" s="72"/>
      <c r="FQO52" s="72"/>
      <c r="FQP52" s="73"/>
      <c r="FQQ52" s="548"/>
      <c r="FQR52" s="72"/>
      <c r="FQS52" s="72"/>
      <c r="FRE52" s="72"/>
      <c r="FRF52" s="73"/>
      <c r="FRG52" s="548"/>
      <c r="FRH52" s="72"/>
      <c r="FRI52" s="72"/>
      <c r="FRU52" s="72"/>
      <c r="FRV52" s="73"/>
      <c r="FRW52" s="548"/>
      <c r="FRX52" s="72"/>
      <c r="FRY52" s="72"/>
      <c r="FSK52" s="72"/>
      <c r="FSL52" s="73"/>
      <c r="FSM52" s="548"/>
      <c r="FSN52" s="72"/>
      <c r="FSO52" s="72"/>
      <c r="FTA52" s="72"/>
      <c r="FTB52" s="73"/>
      <c r="FTC52" s="548"/>
      <c r="FTD52" s="72"/>
      <c r="FTE52" s="72"/>
      <c r="FTQ52" s="72"/>
      <c r="FTR52" s="73"/>
      <c r="FTS52" s="548"/>
      <c r="FTT52" s="72"/>
      <c r="FTU52" s="72"/>
      <c r="FUG52" s="72"/>
      <c r="FUH52" s="73"/>
      <c r="FUI52" s="548"/>
      <c r="FUJ52" s="72"/>
      <c r="FUK52" s="72"/>
      <c r="FUW52" s="72"/>
      <c r="FUX52" s="73"/>
      <c r="FUY52" s="548"/>
      <c r="FUZ52" s="72"/>
      <c r="FVA52" s="72"/>
      <c r="FVM52" s="72"/>
      <c r="FVN52" s="73"/>
      <c r="FVO52" s="548"/>
      <c r="FVP52" s="72"/>
      <c r="FVQ52" s="72"/>
      <c r="FWC52" s="72"/>
      <c r="FWD52" s="73"/>
      <c r="FWE52" s="548"/>
      <c r="FWF52" s="72"/>
      <c r="FWG52" s="72"/>
      <c r="FWS52" s="72"/>
      <c r="FWT52" s="73"/>
      <c r="FWU52" s="548"/>
      <c r="FWV52" s="72"/>
      <c r="FWW52" s="72"/>
      <c r="FXI52" s="72"/>
      <c r="FXJ52" s="73"/>
      <c r="FXK52" s="548"/>
      <c r="FXL52" s="72"/>
      <c r="FXM52" s="72"/>
      <c r="FXY52" s="72"/>
      <c r="FXZ52" s="73"/>
      <c r="FYA52" s="548"/>
      <c r="FYB52" s="72"/>
      <c r="FYC52" s="72"/>
      <c r="FYO52" s="72"/>
      <c r="FYP52" s="73"/>
      <c r="FYQ52" s="548"/>
      <c r="FYR52" s="72"/>
      <c r="FYS52" s="72"/>
      <c r="FZE52" s="72"/>
      <c r="FZF52" s="73"/>
      <c r="FZG52" s="548"/>
      <c r="FZH52" s="72"/>
      <c r="FZI52" s="72"/>
      <c r="FZU52" s="72"/>
      <c r="FZV52" s="73"/>
      <c r="FZW52" s="548"/>
      <c r="FZX52" s="72"/>
      <c r="FZY52" s="72"/>
      <c r="GAK52" s="72"/>
      <c r="GAL52" s="73"/>
      <c r="GAM52" s="548"/>
      <c r="GAN52" s="72"/>
      <c r="GAO52" s="72"/>
      <c r="GBA52" s="72"/>
      <c r="GBB52" s="73"/>
      <c r="GBC52" s="548"/>
      <c r="GBD52" s="72"/>
      <c r="GBE52" s="72"/>
      <c r="GBQ52" s="72"/>
      <c r="GBR52" s="73"/>
      <c r="GBS52" s="548"/>
      <c r="GBT52" s="72"/>
      <c r="GBU52" s="72"/>
      <c r="GCG52" s="72"/>
      <c r="GCH52" s="73"/>
      <c r="GCI52" s="548"/>
      <c r="GCJ52" s="72"/>
      <c r="GCK52" s="72"/>
      <c r="GCW52" s="72"/>
      <c r="GCX52" s="73"/>
      <c r="GCY52" s="548"/>
      <c r="GCZ52" s="72"/>
      <c r="GDA52" s="72"/>
      <c r="GDM52" s="72"/>
      <c r="GDN52" s="73"/>
      <c r="GDO52" s="548"/>
      <c r="GDP52" s="72"/>
      <c r="GDQ52" s="72"/>
      <c r="GEC52" s="72"/>
      <c r="GED52" s="73"/>
      <c r="GEE52" s="548"/>
      <c r="GEF52" s="72"/>
      <c r="GEG52" s="72"/>
      <c r="GES52" s="72"/>
      <c r="GET52" s="73"/>
      <c r="GEU52" s="548"/>
      <c r="GEV52" s="72"/>
      <c r="GEW52" s="72"/>
      <c r="GFI52" s="72"/>
      <c r="GFJ52" s="73"/>
      <c r="GFK52" s="548"/>
      <c r="GFL52" s="72"/>
      <c r="GFM52" s="72"/>
      <c r="GFY52" s="72"/>
      <c r="GFZ52" s="73"/>
      <c r="GGA52" s="548"/>
      <c r="GGB52" s="72"/>
      <c r="GGC52" s="72"/>
      <c r="GGO52" s="72"/>
      <c r="GGP52" s="73"/>
      <c r="GGQ52" s="548"/>
      <c r="GGR52" s="72"/>
      <c r="GGS52" s="72"/>
      <c r="GHE52" s="72"/>
      <c r="GHF52" s="73"/>
      <c r="GHG52" s="548"/>
      <c r="GHH52" s="72"/>
      <c r="GHI52" s="72"/>
      <c r="GHU52" s="72"/>
      <c r="GHV52" s="73"/>
      <c r="GHW52" s="548"/>
      <c r="GHX52" s="72"/>
      <c r="GHY52" s="72"/>
      <c r="GIK52" s="72"/>
      <c r="GIL52" s="73"/>
      <c r="GIM52" s="548"/>
      <c r="GIN52" s="72"/>
      <c r="GIO52" s="72"/>
      <c r="GJA52" s="72"/>
      <c r="GJB52" s="73"/>
      <c r="GJC52" s="548"/>
      <c r="GJD52" s="72"/>
      <c r="GJE52" s="72"/>
      <c r="GJQ52" s="72"/>
      <c r="GJR52" s="73"/>
      <c r="GJS52" s="548"/>
      <c r="GJT52" s="72"/>
      <c r="GJU52" s="72"/>
      <c r="GKG52" s="72"/>
      <c r="GKH52" s="73"/>
      <c r="GKI52" s="548"/>
      <c r="GKJ52" s="72"/>
      <c r="GKK52" s="72"/>
      <c r="GKW52" s="72"/>
      <c r="GKX52" s="73"/>
      <c r="GKY52" s="548"/>
      <c r="GKZ52" s="72"/>
      <c r="GLA52" s="72"/>
      <c r="GLM52" s="72"/>
      <c r="GLN52" s="73"/>
      <c r="GLO52" s="548"/>
      <c r="GLP52" s="72"/>
      <c r="GLQ52" s="72"/>
      <c r="GMC52" s="72"/>
      <c r="GMD52" s="73"/>
      <c r="GME52" s="548"/>
      <c r="GMF52" s="72"/>
      <c r="GMG52" s="72"/>
      <c r="GMS52" s="72"/>
      <c r="GMT52" s="73"/>
      <c r="GMU52" s="548"/>
      <c r="GMV52" s="72"/>
      <c r="GMW52" s="72"/>
      <c r="GNI52" s="72"/>
      <c r="GNJ52" s="73"/>
      <c r="GNK52" s="548"/>
      <c r="GNL52" s="72"/>
      <c r="GNM52" s="72"/>
      <c r="GNY52" s="72"/>
      <c r="GNZ52" s="73"/>
      <c r="GOA52" s="548"/>
      <c r="GOB52" s="72"/>
      <c r="GOC52" s="72"/>
      <c r="GOO52" s="72"/>
      <c r="GOP52" s="73"/>
      <c r="GOQ52" s="548"/>
      <c r="GOR52" s="72"/>
      <c r="GOS52" s="72"/>
      <c r="GPE52" s="72"/>
      <c r="GPF52" s="73"/>
      <c r="GPG52" s="548"/>
      <c r="GPH52" s="72"/>
      <c r="GPI52" s="72"/>
      <c r="GPU52" s="72"/>
      <c r="GPV52" s="73"/>
      <c r="GPW52" s="548"/>
      <c r="GPX52" s="72"/>
      <c r="GPY52" s="72"/>
      <c r="GQK52" s="72"/>
      <c r="GQL52" s="73"/>
      <c r="GQM52" s="548"/>
      <c r="GQN52" s="72"/>
      <c r="GQO52" s="72"/>
      <c r="GRA52" s="72"/>
      <c r="GRB52" s="73"/>
      <c r="GRC52" s="548"/>
      <c r="GRD52" s="72"/>
      <c r="GRE52" s="72"/>
      <c r="GRQ52" s="72"/>
      <c r="GRR52" s="73"/>
      <c r="GRS52" s="548"/>
      <c r="GRT52" s="72"/>
      <c r="GRU52" s="72"/>
      <c r="GSG52" s="72"/>
      <c r="GSH52" s="73"/>
      <c r="GSI52" s="548"/>
      <c r="GSJ52" s="72"/>
      <c r="GSK52" s="72"/>
      <c r="GSW52" s="72"/>
      <c r="GSX52" s="73"/>
      <c r="GSY52" s="548"/>
      <c r="GSZ52" s="72"/>
      <c r="GTA52" s="72"/>
      <c r="GTM52" s="72"/>
      <c r="GTN52" s="73"/>
      <c r="GTO52" s="548"/>
      <c r="GTP52" s="72"/>
      <c r="GTQ52" s="72"/>
      <c r="GUC52" s="72"/>
      <c r="GUD52" s="73"/>
      <c r="GUE52" s="548"/>
      <c r="GUF52" s="72"/>
      <c r="GUG52" s="72"/>
      <c r="GUS52" s="72"/>
      <c r="GUT52" s="73"/>
      <c r="GUU52" s="548"/>
      <c r="GUV52" s="72"/>
      <c r="GUW52" s="72"/>
      <c r="GVI52" s="72"/>
      <c r="GVJ52" s="73"/>
      <c r="GVK52" s="548"/>
      <c r="GVL52" s="72"/>
      <c r="GVM52" s="72"/>
      <c r="GVY52" s="72"/>
      <c r="GVZ52" s="73"/>
      <c r="GWA52" s="548"/>
      <c r="GWB52" s="72"/>
      <c r="GWC52" s="72"/>
      <c r="GWO52" s="72"/>
      <c r="GWP52" s="73"/>
      <c r="GWQ52" s="548"/>
      <c r="GWR52" s="72"/>
      <c r="GWS52" s="72"/>
      <c r="GXE52" s="72"/>
      <c r="GXF52" s="73"/>
      <c r="GXG52" s="548"/>
      <c r="GXH52" s="72"/>
      <c r="GXI52" s="72"/>
      <c r="GXU52" s="72"/>
      <c r="GXV52" s="73"/>
      <c r="GXW52" s="548"/>
      <c r="GXX52" s="72"/>
      <c r="GXY52" s="72"/>
      <c r="GYK52" s="72"/>
      <c r="GYL52" s="73"/>
      <c r="GYM52" s="548"/>
      <c r="GYN52" s="72"/>
      <c r="GYO52" s="72"/>
      <c r="GZA52" s="72"/>
      <c r="GZB52" s="73"/>
      <c r="GZC52" s="548"/>
      <c r="GZD52" s="72"/>
      <c r="GZE52" s="72"/>
      <c r="GZQ52" s="72"/>
      <c r="GZR52" s="73"/>
      <c r="GZS52" s="548"/>
      <c r="GZT52" s="72"/>
      <c r="GZU52" s="72"/>
      <c r="HAG52" s="72"/>
      <c r="HAH52" s="73"/>
      <c r="HAI52" s="548"/>
      <c r="HAJ52" s="72"/>
      <c r="HAK52" s="72"/>
      <c r="HAW52" s="72"/>
      <c r="HAX52" s="73"/>
      <c r="HAY52" s="548"/>
      <c r="HAZ52" s="72"/>
      <c r="HBA52" s="72"/>
      <c r="HBM52" s="72"/>
      <c r="HBN52" s="73"/>
      <c r="HBO52" s="548"/>
      <c r="HBP52" s="72"/>
      <c r="HBQ52" s="72"/>
      <c r="HCC52" s="72"/>
      <c r="HCD52" s="73"/>
      <c r="HCE52" s="548"/>
      <c r="HCF52" s="72"/>
      <c r="HCG52" s="72"/>
      <c r="HCS52" s="72"/>
      <c r="HCT52" s="73"/>
      <c r="HCU52" s="548"/>
      <c r="HCV52" s="72"/>
      <c r="HCW52" s="72"/>
      <c r="HDI52" s="72"/>
      <c r="HDJ52" s="73"/>
      <c r="HDK52" s="548"/>
      <c r="HDL52" s="72"/>
      <c r="HDM52" s="72"/>
      <c r="HDY52" s="72"/>
      <c r="HDZ52" s="73"/>
      <c r="HEA52" s="548"/>
      <c r="HEB52" s="72"/>
      <c r="HEC52" s="72"/>
      <c r="HEO52" s="72"/>
      <c r="HEP52" s="73"/>
      <c r="HEQ52" s="548"/>
      <c r="HER52" s="72"/>
      <c r="HES52" s="72"/>
      <c r="HFE52" s="72"/>
      <c r="HFF52" s="73"/>
      <c r="HFG52" s="548"/>
      <c r="HFH52" s="72"/>
      <c r="HFI52" s="72"/>
      <c r="HFU52" s="72"/>
      <c r="HFV52" s="73"/>
      <c r="HFW52" s="548"/>
      <c r="HFX52" s="72"/>
      <c r="HFY52" s="72"/>
      <c r="HGK52" s="72"/>
      <c r="HGL52" s="73"/>
      <c r="HGM52" s="548"/>
      <c r="HGN52" s="72"/>
      <c r="HGO52" s="72"/>
      <c r="HHA52" s="72"/>
      <c r="HHB52" s="73"/>
      <c r="HHC52" s="548"/>
      <c r="HHD52" s="72"/>
      <c r="HHE52" s="72"/>
      <c r="HHQ52" s="72"/>
      <c r="HHR52" s="73"/>
      <c r="HHS52" s="548"/>
      <c r="HHT52" s="72"/>
      <c r="HHU52" s="72"/>
      <c r="HIG52" s="72"/>
      <c r="HIH52" s="73"/>
      <c r="HII52" s="548"/>
      <c r="HIJ52" s="72"/>
      <c r="HIK52" s="72"/>
      <c r="HIW52" s="72"/>
      <c r="HIX52" s="73"/>
      <c r="HIY52" s="548"/>
      <c r="HIZ52" s="72"/>
      <c r="HJA52" s="72"/>
      <c r="HJM52" s="72"/>
      <c r="HJN52" s="73"/>
      <c r="HJO52" s="548"/>
      <c r="HJP52" s="72"/>
      <c r="HJQ52" s="72"/>
      <c r="HKC52" s="72"/>
      <c r="HKD52" s="73"/>
      <c r="HKE52" s="548"/>
      <c r="HKF52" s="72"/>
      <c r="HKG52" s="72"/>
      <c r="HKS52" s="72"/>
      <c r="HKT52" s="73"/>
      <c r="HKU52" s="548"/>
      <c r="HKV52" s="72"/>
      <c r="HKW52" s="72"/>
      <c r="HLI52" s="72"/>
      <c r="HLJ52" s="73"/>
      <c r="HLK52" s="548"/>
      <c r="HLL52" s="72"/>
      <c r="HLM52" s="72"/>
      <c r="HLY52" s="72"/>
      <c r="HLZ52" s="73"/>
      <c r="HMA52" s="548"/>
      <c r="HMB52" s="72"/>
      <c r="HMC52" s="72"/>
      <c r="HMO52" s="72"/>
      <c r="HMP52" s="73"/>
      <c r="HMQ52" s="548"/>
      <c r="HMR52" s="72"/>
      <c r="HMS52" s="72"/>
      <c r="HNE52" s="72"/>
      <c r="HNF52" s="73"/>
      <c r="HNG52" s="548"/>
      <c r="HNH52" s="72"/>
      <c r="HNI52" s="72"/>
      <c r="HNU52" s="72"/>
      <c r="HNV52" s="73"/>
      <c r="HNW52" s="548"/>
      <c r="HNX52" s="72"/>
      <c r="HNY52" s="72"/>
      <c r="HOK52" s="72"/>
      <c r="HOL52" s="73"/>
      <c r="HOM52" s="548"/>
      <c r="HON52" s="72"/>
      <c r="HOO52" s="72"/>
      <c r="HPA52" s="72"/>
      <c r="HPB52" s="73"/>
      <c r="HPC52" s="548"/>
      <c r="HPD52" s="72"/>
      <c r="HPE52" s="72"/>
      <c r="HPQ52" s="72"/>
      <c r="HPR52" s="73"/>
      <c r="HPS52" s="548"/>
      <c r="HPT52" s="72"/>
      <c r="HPU52" s="72"/>
      <c r="HQG52" s="72"/>
      <c r="HQH52" s="73"/>
      <c r="HQI52" s="548"/>
      <c r="HQJ52" s="72"/>
      <c r="HQK52" s="72"/>
      <c r="HQW52" s="72"/>
      <c r="HQX52" s="73"/>
      <c r="HQY52" s="548"/>
      <c r="HQZ52" s="72"/>
      <c r="HRA52" s="72"/>
      <c r="HRM52" s="72"/>
      <c r="HRN52" s="73"/>
      <c r="HRO52" s="548"/>
      <c r="HRP52" s="72"/>
      <c r="HRQ52" s="72"/>
      <c r="HSC52" s="72"/>
      <c r="HSD52" s="73"/>
      <c r="HSE52" s="548"/>
      <c r="HSF52" s="72"/>
      <c r="HSG52" s="72"/>
      <c r="HSS52" s="72"/>
      <c r="HST52" s="73"/>
      <c r="HSU52" s="548"/>
      <c r="HSV52" s="72"/>
      <c r="HSW52" s="72"/>
      <c r="HTI52" s="72"/>
      <c r="HTJ52" s="73"/>
      <c r="HTK52" s="548"/>
      <c r="HTL52" s="72"/>
      <c r="HTM52" s="72"/>
      <c r="HTY52" s="72"/>
      <c r="HTZ52" s="73"/>
      <c r="HUA52" s="548"/>
      <c r="HUB52" s="72"/>
      <c r="HUC52" s="72"/>
      <c r="HUO52" s="72"/>
      <c r="HUP52" s="73"/>
      <c r="HUQ52" s="548"/>
      <c r="HUR52" s="72"/>
      <c r="HUS52" s="72"/>
      <c r="HVE52" s="72"/>
      <c r="HVF52" s="73"/>
      <c r="HVG52" s="548"/>
      <c r="HVH52" s="72"/>
      <c r="HVI52" s="72"/>
      <c r="HVU52" s="72"/>
      <c r="HVV52" s="73"/>
      <c r="HVW52" s="548"/>
      <c r="HVX52" s="72"/>
      <c r="HVY52" s="72"/>
      <c r="HWK52" s="72"/>
      <c r="HWL52" s="73"/>
      <c r="HWM52" s="548"/>
      <c r="HWN52" s="72"/>
      <c r="HWO52" s="72"/>
      <c r="HXA52" s="72"/>
      <c r="HXB52" s="73"/>
      <c r="HXC52" s="548"/>
      <c r="HXD52" s="72"/>
      <c r="HXE52" s="72"/>
      <c r="HXQ52" s="72"/>
      <c r="HXR52" s="73"/>
      <c r="HXS52" s="548"/>
      <c r="HXT52" s="72"/>
      <c r="HXU52" s="72"/>
      <c r="HYG52" s="72"/>
      <c r="HYH52" s="73"/>
      <c r="HYI52" s="548"/>
      <c r="HYJ52" s="72"/>
      <c r="HYK52" s="72"/>
      <c r="HYW52" s="72"/>
      <c r="HYX52" s="73"/>
      <c r="HYY52" s="548"/>
      <c r="HYZ52" s="72"/>
      <c r="HZA52" s="72"/>
      <c r="HZM52" s="72"/>
      <c r="HZN52" s="73"/>
      <c r="HZO52" s="548"/>
      <c r="HZP52" s="72"/>
      <c r="HZQ52" s="72"/>
      <c r="IAC52" s="72"/>
      <c r="IAD52" s="73"/>
      <c r="IAE52" s="548"/>
      <c r="IAF52" s="72"/>
      <c r="IAG52" s="72"/>
      <c r="IAS52" s="72"/>
      <c r="IAT52" s="73"/>
      <c r="IAU52" s="548"/>
      <c r="IAV52" s="72"/>
      <c r="IAW52" s="72"/>
      <c r="IBI52" s="72"/>
      <c r="IBJ52" s="73"/>
      <c r="IBK52" s="548"/>
      <c r="IBL52" s="72"/>
      <c r="IBM52" s="72"/>
      <c r="IBY52" s="72"/>
      <c r="IBZ52" s="73"/>
      <c r="ICA52" s="548"/>
      <c r="ICB52" s="72"/>
      <c r="ICC52" s="72"/>
      <c r="ICO52" s="72"/>
      <c r="ICP52" s="73"/>
      <c r="ICQ52" s="548"/>
      <c r="ICR52" s="72"/>
      <c r="ICS52" s="72"/>
      <c r="IDE52" s="72"/>
      <c r="IDF52" s="73"/>
      <c r="IDG52" s="548"/>
      <c r="IDH52" s="72"/>
      <c r="IDI52" s="72"/>
      <c r="IDU52" s="72"/>
      <c r="IDV52" s="73"/>
      <c r="IDW52" s="548"/>
      <c r="IDX52" s="72"/>
      <c r="IDY52" s="72"/>
      <c r="IEK52" s="72"/>
      <c r="IEL52" s="73"/>
      <c r="IEM52" s="548"/>
      <c r="IEN52" s="72"/>
      <c r="IEO52" s="72"/>
      <c r="IFA52" s="72"/>
      <c r="IFB52" s="73"/>
      <c r="IFC52" s="548"/>
      <c r="IFD52" s="72"/>
      <c r="IFE52" s="72"/>
      <c r="IFQ52" s="72"/>
      <c r="IFR52" s="73"/>
      <c r="IFS52" s="548"/>
      <c r="IFT52" s="72"/>
      <c r="IFU52" s="72"/>
      <c r="IGG52" s="72"/>
      <c r="IGH52" s="73"/>
      <c r="IGI52" s="548"/>
      <c r="IGJ52" s="72"/>
      <c r="IGK52" s="72"/>
      <c r="IGW52" s="72"/>
      <c r="IGX52" s="73"/>
      <c r="IGY52" s="548"/>
      <c r="IGZ52" s="72"/>
      <c r="IHA52" s="72"/>
      <c r="IHM52" s="72"/>
      <c r="IHN52" s="73"/>
      <c r="IHO52" s="548"/>
      <c r="IHP52" s="72"/>
      <c r="IHQ52" s="72"/>
      <c r="IIC52" s="72"/>
      <c r="IID52" s="73"/>
      <c r="IIE52" s="548"/>
      <c r="IIF52" s="72"/>
      <c r="IIG52" s="72"/>
      <c r="IIS52" s="72"/>
      <c r="IIT52" s="73"/>
      <c r="IIU52" s="548"/>
      <c r="IIV52" s="72"/>
      <c r="IIW52" s="72"/>
      <c r="IJI52" s="72"/>
      <c r="IJJ52" s="73"/>
      <c r="IJK52" s="548"/>
      <c r="IJL52" s="72"/>
      <c r="IJM52" s="72"/>
      <c r="IJY52" s="72"/>
      <c r="IJZ52" s="73"/>
      <c r="IKA52" s="548"/>
      <c r="IKB52" s="72"/>
      <c r="IKC52" s="72"/>
      <c r="IKO52" s="72"/>
      <c r="IKP52" s="73"/>
      <c r="IKQ52" s="548"/>
      <c r="IKR52" s="72"/>
      <c r="IKS52" s="72"/>
      <c r="ILE52" s="72"/>
      <c r="ILF52" s="73"/>
      <c r="ILG52" s="548"/>
      <c r="ILH52" s="72"/>
      <c r="ILI52" s="72"/>
      <c r="ILU52" s="72"/>
      <c r="ILV52" s="73"/>
      <c r="ILW52" s="548"/>
      <c r="ILX52" s="72"/>
      <c r="ILY52" s="72"/>
      <c r="IMK52" s="72"/>
      <c r="IML52" s="73"/>
      <c r="IMM52" s="548"/>
      <c r="IMN52" s="72"/>
      <c r="IMO52" s="72"/>
      <c r="INA52" s="72"/>
      <c r="INB52" s="73"/>
      <c r="INC52" s="548"/>
      <c r="IND52" s="72"/>
      <c r="INE52" s="72"/>
      <c r="INQ52" s="72"/>
      <c r="INR52" s="73"/>
      <c r="INS52" s="548"/>
      <c r="INT52" s="72"/>
      <c r="INU52" s="72"/>
      <c r="IOG52" s="72"/>
      <c r="IOH52" s="73"/>
      <c r="IOI52" s="548"/>
      <c r="IOJ52" s="72"/>
      <c r="IOK52" s="72"/>
      <c r="IOW52" s="72"/>
      <c r="IOX52" s="73"/>
      <c r="IOY52" s="548"/>
      <c r="IOZ52" s="72"/>
      <c r="IPA52" s="72"/>
      <c r="IPM52" s="72"/>
      <c r="IPN52" s="73"/>
      <c r="IPO52" s="548"/>
      <c r="IPP52" s="72"/>
      <c r="IPQ52" s="72"/>
      <c r="IQC52" s="72"/>
      <c r="IQD52" s="73"/>
      <c r="IQE52" s="548"/>
      <c r="IQF52" s="72"/>
      <c r="IQG52" s="72"/>
      <c r="IQS52" s="72"/>
      <c r="IQT52" s="73"/>
      <c r="IQU52" s="548"/>
      <c r="IQV52" s="72"/>
      <c r="IQW52" s="72"/>
      <c r="IRI52" s="72"/>
      <c r="IRJ52" s="73"/>
      <c r="IRK52" s="548"/>
      <c r="IRL52" s="72"/>
      <c r="IRM52" s="72"/>
      <c r="IRY52" s="72"/>
      <c r="IRZ52" s="73"/>
      <c r="ISA52" s="548"/>
      <c r="ISB52" s="72"/>
      <c r="ISC52" s="72"/>
      <c r="ISO52" s="72"/>
      <c r="ISP52" s="73"/>
      <c r="ISQ52" s="548"/>
      <c r="ISR52" s="72"/>
      <c r="ISS52" s="72"/>
      <c r="ITE52" s="72"/>
      <c r="ITF52" s="73"/>
      <c r="ITG52" s="548"/>
      <c r="ITH52" s="72"/>
      <c r="ITI52" s="72"/>
      <c r="ITU52" s="72"/>
      <c r="ITV52" s="73"/>
      <c r="ITW52" s="548"/>
      <c r="ITX52" s="72"/>
      <c r="ITY52" s="72"/>
      <c r="IUK52" s="72"/>
      <c r="IUL52" s="73"/>
      <c r="IUM52" s="548"/>
      <c r="IUN52" s="72"/>
      <c r="IUO52" s="72"/>
      <c r="IVA52" s="72"/>
      <c r="IVB52" s="73"/>
      <c r="IVC52" s="548"/>
      <c r="IVD52" s="72"/>
      <c r="IVE52" s="72"/>
      <c r="IVQ52" s="72"/>
      <c r="IVR52" s="73"/>
      <c r="IVS52" s="548"/>
      <c r="IVT52" s="72"/>
      <c r="IVU52" s="72"/>
      <c r="IWG52" s="72"/>
      <c r="IWH52" s="73"/>
      <c r="IWI52" s="548"/>
      <c r="IWJ52" s="72"/>
      <c r="IWK52" s="72"/>
      <c r="IWW52" s="72"/>
      <c r="IWX52" s="73"/>
      <c r="IWY52" s="548"/>
      <c r="IWZ52" s="72"/>
      <c r="IXA52" s="72"/>
      <c r="IXM52" s="72"/>
      <c r="IXN52" s="73"/>
      <c r="IXO52" s="548"/>
      <c r="IXP52" s="72"/>
      <c r="IXQ52" s="72"/>
      <c r="IYC52" s="72"/>
      <c r="IYD52" s="73"/>
      <c r="IYE52" s="548"/>
      <c r="IYF52" s="72"/>
      <c r="IYG52" s="72"/>
      <c r="IYS52" s="72"/>
      <c r="IYT52" s="73"/>
      <c r="IYU52" s="548"/>
      <c r="IYV52" s="72"/>
      <c r="IYW52" s="72"/>
      <c r="IZI52" s="72"/>
      <c r="IZJ52" s="73"/>
      <c r="IZK52" s="548"/>
      <c r="IZL52" s="72"/>
      <c r="IZM52" s="72"/>
      <c r="IZY52" s="72"/>
      <c r="IZZ52" s="73"/>
      <c r="JAA52" s="548"/>
      <c r="JAB52" s="72"/>
      <c r="JAC52" s="72"/>
      <c r="JAO52" s="72"/>
      <c r="JAP52" s="73"/>
      <c r="JAQ52" s="548"/>
      <c r="JAR52" s="72"/>
      <c r="JAS52" s="72"/>
      <c r="JBE52" s="72"/>
      <c r="JBF52" s="73"/>
      <c r="JBG52" s="548"/>
      <c r="JBH52" s="72"/>
      <c r="JBI52" s="72"/>
      <c r="JBU52" s="72"/>
      <c r="JBV52" s="73"/>
      <c r="JBW52" s="548"/>
      <c r="JBX52" s="72"/>
      <c r="JBY52" s="72"/>
      <c r="JCK52" s="72"/>
      <c r="JCL52" s="73"/>
      <c r="JCM52" s="548"/>
      <c r="JCN52" s="72"/>
      <c r="JCO52" s="72"/>
      <c r="JDA52" s="72"/>
      <c r="JDB52" s="73"/>
      <c r="JDC52" s="548"/>
      <c r="JDD52" s="72"/>
      <c r="JDE52" s="72"/>
      <c r="JDQ52" s="72"/>
      <c r="JDR52" s="73"/>
      <c r="JDS52" s="548"/>
      <c r="JDT52" s="72"/>
      <c r="JDU52" s="72"/>
      <c r="JEG52" s="72"/>
      <c r="JEH52" s="73"/>
      <c r="JEI52" s="548"/>
      <c r="JEJ52" s="72"/>
      <c r="JEK52" s="72"/>
      <c r="JEW52" s="72"/>
      <c r="JEX52" s="73"/>
      <c r="JEY52" s="548"/>
      <c r="JEZ52" s="72"/>
      <c r="JFA52" s="72"/>
      <c r="JFM52" s="72"/>
      <c r="JFN52" s="73"/>
      <c r="JFO52" s="548"/>
      <c r="JFP52" s="72"/>
      <c r="JFQ52" s="72"/>
      <c r="JGC52" s="72"/>
      <c r="JGD52" s="73"/>
      <c r="JGE52" s="548"/>
      <c r="JGF52" s="72"/>
      <c r="JGG52" s="72"/>
      <c r="JGS52" s="72"/>
      <c r="JGT52" s="73"/>
      <c r="JGU52" s="548"/>
      <c r="JGV52" s="72"/>
      <c r="JGW52" s="72"/>
      <c r="JHI52" s="72"/>
      <c r="JHJ52" s="73"/>
      <c r="JHK52" s="548"/>
      <c r="JHL52" s="72"/>
      <c r="JHM52" s="72"/>
      <c r="JHY52" s="72"/>
      <c r="JHZ52" s="73"/>
      <c r="JIA52" s="548"/>
      <c r="JIB52" s="72"/>
      <c r="JIC52" s="72"/>
      <c r="JIO52" s="72"/>
      <c r="JIP52" s="73"/>
      <c r="JIQ52" s="548"/>
      <c r="JIR52" s="72"/>
      <c r="JIS52" s="72"/>
      <c r="JJE52" s="72"/>
      <c r="JJF52" s="73"/>
      <c r="JJG52" s="548"/>
      <c r="JJH52" s="72"/>
      <c r="JJI52" s="72"/>
      <c r="JJU52" s="72"/>
      <c r="JJV52" s="73"/>
      <c r="JJW52" s="548"/>
      <c r="JJX52" s="72"/>
      <c r="JJY52" s="72"/>
      <c r="JKK52" s="72"/>
      <c r="JKL52" s="73"/>
      <c r="JKM52" s="548"/>
      <c r="JKN52" s="72"/>
      <c r="JKO52" s="72"/>
      <c r="JLA52" s="72"/>
      <c r="JLB52" s="73"/>
      <c r="JLC52" s="548"/>
      <c r="JLD52" s="72"/>
      <c r="JLE52" s="72"/>
      <c r="JLQ52" s="72"/>
      <c r="JLR52" s="73"/>
      <c r="JLS52" s="548"/>
      <c r="JLT52" s="72"/>
      <c r="JLU52" s="72"/>
      <c r="JMG52" s="72"/>
      <c r="JMH52" s="73"/>
      <c r="JMI52" s="548"/>
      <c r="JMJ52" s="72"/>
      <c r="JMK52" s="72"/>
      <c r="JMW52" s="72"/>
      <c r="JMX52" s="73"/>
      <c r="JMY52" s="548"/>
      <c r="JMZ52" s="72"/>
      <c r="JNA52" s="72"/>
      <c r="JNM52" s="72"/>
      <c r="JNN52" s="73"/>
      <c r="JNO52" s="548"/>
      <c r="JNP52" s="72"/>
      <c r="JNQ52" s="72"/>
      <c r="JOC52" s="72"/>
      <c r="JOD52" s="73"/>
      <c r="JOE52" s="548"/>
      <c r="JOF52" s="72"/>
      <c r="JOG52" s="72"/>
      <c r="JOS52" s="72"/>
      <c r="JOT52" s="73"/>
      <c r="JOU52" s="548"/>
      <c r="JOV52" s="72"/>
      <c r="JOW52" s="72"/>
      <c r="JPI52" s="72"/>
      <c r="JPJ52" s="73"/>
      <c r="JPK52" s="548"/>
      <c r="JPL52" s="72"/>
      <c r="JPM52" s="72"/>
      <c r="JPY52" s="72"/>
      <c r="JPZ52" s="73"/>
      <c r="JQA52" s="548"/>
      <c r="JQB52" s="72"/>
      <c r="JQC52" s="72"/>
      <c r="JQO52" s="72"/>
      <c r="JQP52" s="73"/>
      <c r="JQQ52" s="548"/>
      <c r="JQR52" s="72"/>
      <c r="JQS52" s="72"/>
      <c r="JRE52" s="72"/>
      <c r="JRF52" s="73"/>
      <c r="JRG52" s="548"/>
      <c r="JRH52" s="72"/>
      <c r="JRI52" s="72"/>
      <c r="JRU52" s="72"/>
      <c r="JRV52" s="73"/>
      <c r="JRW52" s="548"/>
      <c r="JRX52" s="72"/>
      <c r="JRY52" s="72"/>
      <c r="JSK52" s="72"/>
      <c r="JSL52" s="73"/>
      <c r="JSM52" s="548"/>
      <c r="JSN52" s="72"/>
      <c r="JSO52" s="72"/>
      <c r="JTA52" s="72"/>
      <c r="JTB52" s="73"/>
      <c r="JTC52" s="548"/>
      <c r="JTD52" s="72"/>
      <c r="JTE52" s="72"/>
      <c r="JTQ52" s="72"/>
      <c r="JTR52" s="73"/>
      <c r="JTS52" s="548"/>
      <c r="JTT52" s="72"/>
      <c r="JTU52" s="72"/>
      <c r="JUG52" s="72"/>
      <c r="JUH52" s="73"/>
      <c r="JUI52" s="548"/>
      <c r="JUJ52" s="72"/>
      <c r="JUK52" s="72"/>
      <c r="JUW52" s="72"/>
      <c r="JUX52" s="73"/>
      <c r="JUY52" s="548"/>
      <c r="JUZ52" s="72"/>
      <c r="JVA52" s="72"/>
      <c r="JVM52" s="72"/>
      <c r="JVN52" s="73"/>
      <c r="JVO52" s="548"/>
      <c r="JVP52" s="72"/>
      <c r="JVQ52" s="72"/>
      <c r="JWC52" s="72"/>
      <c r="JWD52" s="73"/>
      <c r="JWE52" s="548"/>
      <c r="JWF52" s="72"/>
      <c r="JWG52" s="72"/>
      <c r="JWS52" s="72"/>
      <c r="JWT52" s="73"/>
      <c r="JWU52" s="548"/>
      <c r="JWV52" s="72"/>
      <c r="JWW52" s="72"/>
      <c r="JXI52" s="72"/>
      <c r="JXJ52" s="73"/>
      <c r="JXK52" s="548"/>
      <c r="JXL52" s="72"/>
      <c r="JXM52" s="72"/>
      <c r="JXY52" s="72"/>
      <c r="JXZ52" s="73"/>
      <c r="JYA52" s="548"/>
      <c r="JYB52" s="72"/>
      <c r="JYC52" s="72"/>
      <c r="JYO52" s="72"/>
      <c r="JYP52" s="73"/>
      <c r="JYQ52" s="548"/>
      <c r="JYR52" s="72"/>
      <c r="JYS52" s="72"/>
      <c r="JZE52" s="72"/>
      <c r="JZF52" s="73"/>
      <c r="JZG52" s="548"/>
      <c r="JZH52" s="72"/>
      <c r="JZI52" s="72"/>
      <c r="JZU52" s="72"/>
      <c r="JZV52" s="73"/>
      <c r="JZW52" s="548"/>
      <c r="JZX52" s="72"/>
      <c r="JZY52" s="72"/>
      <c r="KAK52" s="72"/>
      <c r="KAL52" s="73"/>
      <c r="KAM52" s="548"/>
      <c r="KAN52" s="72"/>
      <c r="KAO52" s="72"/>
      <c r="KBA52" s="72"/>
      <c r="KBB52" s="73"/>
      <c r="KBC52" s="548"/>
      <c r="KBD52" s="72"/>
      <c r="KBE52" s="72"/>
      <c r="KBQ52" s="72"/>
      <c r="KBR52" s="73"/>
      <c r="KBS52" s="548"/>
      <c r="KBT52" s="72"/>
      <c r="KBU52" s="72"/>
      <c r="KCG52" s="72"/>
      <c r="KCH52" s="73"/>
      <c r="KCI52" s="548"/>
      <c r="KCJ52" s="72"/>
      <c r="KCK52" s="72"/>
      <c r="KCW52" s="72"/>
      <c r="KCX52" s="73"/>
      <c r="KCY52" s="548"/>
      <c r="KCZ52" s="72"/>
      <c r="KDA52" s="72"/>
      <c r="KDM52" s="72"/>
      <c r="KDN52" s="73"/>
      <c r="KDO52" s="548"/>
      <c r="KDP52" s="72"/>
      <c r="KDQ52" s="72"/>
      <c r="KEC52" s="72"/>
      <c r="KED52" s="73"/>
      <c r="KEE52" s="548"/>
      <c r="KEF52" s="72"/>
      <c r="KEG52" s="72"/>
      <c r="KES52" s="72"/>
      <c r="KET52" s="73"/>
      <c r="KEU52" s="548"/>
      <c r="KEV52" s="72"/>
      <c r="KEW52" s="72"/>
      <c r="KFI52" s="72"/>
      <c r="KFJ52" s="73"/>
      <c r="KFK52" s="548"/>
      <c r="KFL52" s="72"/>
      <c r="KFM52" s="72"/>
      <c r="KFY52" s="72"/>
      <c r="KFZ52" s="73"/>
      <c r="KGA52" s="548"/>
      <c r="KGB52" s="72"/>
      <c r="KGC52" s="72"/>
      <c r="KGO52" s="72"/>
      <c r="KGP52" s="73"/>
      <c r="KGQ52" s="548"/>
      <c r="KGR52" s="72"/>
      <c r="KGS52" s="72"/>
      <c r="KHE52" s="72"/>
      <c r="KHF52" s="73"/>
      <c r="KHG52" s="548"/>
      <c r="KHH52" s="72"/>
      <c r="KHI52" s="72"/>
      <c r="KHU52" s="72"/>
      <c r="KHV52" s="73"/>
      <c r="KHW52" s="548"/>
      <c r="KHX52" s="72"/>
      <c r="KHY52" s="72"/>
      <c r="KIK52" s="72"/>
      <c r="KIL52" s="73"/>
      <c r="KIM52" s="548"/>
      <c r="KIN52" s="72"/>
      <c r="KIO52" s="72"/>
      <c r="KJA52" s="72"/>
      <c r="KJB52" s="73"/>
      <c r="KJC52" s="548"/>
      <c r="KJD52" s="72"/>
      <c r="KJE52" s="72"/>
      <c r="KJQ52" s="72"/>
      <c r="KJR52" s="73"/>
      <c r="KJS52" s="548"/>
      <c r="KJT52" s="72"/>
      <c r="KJU52" s="72"/>
      <c r="KKG52" s="72"/>
      <c r="KKH52" s="73"/>
      <c r="KKI52" s="548"/>
      <c r="KKJ52" s="72"/>
      <c r="KKK52" s="72"/>
      <c r="KKW52" s="72"/>
      <c r="KKX52" s="73"/>
      <c r="KKY52" s="548"/>
      <c r="KKZ52" s="72"/>
      <c r="KLA52" s="72"/>
      <c r="KLM52" s="72"/>
      <c r="KLN52" s="73"/>
      <c r="KLO52" s="548"/>
      <c r="KLP52" s="72"/>
      <c r="KLQ52" s="72"/>
      <c r="KMC52" s="72"/>
      <c r="KMD52" s="73"/>
      <c r="KME52" s="548"/>
      <c r="KMF52" s="72"/>
      <c r="KMG52" s="72"/>
      <c r="KMS52" s="72"/>
      <c r="KMT52" s="73"/>
      <c r="KMU52" s="548"/>
      <c r="KMV52" s="72"/>
      <c r="KMW52" s="72"/>
      <c r="KNI52" s="72"/>
      <c r="KNJ52" s="73"/>
      <c r="KNK52" s="548"/>
      <c r="KNL52" s="72"/>
      <c r="KNM52" s="72"/>
      <c r="KNY52" s="72"/>
      <c r="KNZ52" s="73"/>
      <c r="KOA52" s="548"/>
      <c r="KOB52" s="72"/>
      <c r="KOC52" s="72"/>
      <c r="KOO52" s="72"/>
      <c r="KOP52" s="73"/>
      <c r="KOQ52" s="548"/>
      <c r="KOR52" s="72"/>
      <c r="KOS52" s="72"/>
      <c r="KPE52" s="72"/>
      <c r="KPF52" s="73"/>
      <c r="KPG52" s="548"/>
      <c r="KPH52" s="72"/>
      <c r="KPI52" s="72"/>
      <c r="KPU52" s="72"/>
      <c r="KPV52" s="73"/>
      <c r="KPW52" s="548"/>
      <c r="KPX52" s="72"/>
      <c r="KPY52" s="72"/>
      <c r="KQK52" s="72"/>
      <c r="KQL52" s="73"/>
      <c r="KQM52" s="548"/>
      <c r="KQN52" s="72"/>
      <c r="KQO52" s="72"/>
      <c r="KRA52" s="72"/>
      <c r="KRB52" s="73"/>
      <c r="KRC52" s="548"/>
      <c r="KRD52" s="72"/>
      <c r="KRE52" s="72"/>
      <c r="KRQ52" s="72"/>
      <c r="KRR52" s="73"/>
      <c r="KRS52" s="548"/>
      <c r="KRT52" s="72"/>
      <c r="KRU52" s="72"/>
      <c r="KSG52" s="72"/>
      <c r="KSH52" s="73"/>
      <c r="KSI52" s="548"/>
      <c r="KSJ52" s="72"/>
      <c r="KSK52" s="72"/>
      <c r="KSW52" s="72"/>
      <c r="KSX52" s="73"/>
      <c r="KSY52" s="548"/>
      <c r="KSZ52" s="72"/>
      <c r="KTA52" s="72"/>
      <c r="KTM52" s="72"/>
      <c r="KTN52" s="73"/>
      <c r="KTO52" s="548"/>
      <c r="KTP52" s="72"/>
      <c r="KTQ52" s="72"/>
      <c r="KUC52" s="72"/>
      <c r="KUD52" s="73"/>
      <c r="KUE52" s="548"/>
      <c r="KUF52" s="72"/>
      <c r="KUG52" s="72"/>
      <c r="KUS52" s="72"/>
      <c r="KUT52" s="73"/>
      <c r="KUU52" s="548"/>
      <c r="KUV52" s="72"/>
      <c r="KUW52" s="72"/>
      <c r="KVI52" s="72"/>
      <c r="KVJ52" s="73"/>
      <c r="KVK52" s="548"/>
      <c r="KVL52" s="72"/>
      <c r="KVM52" s="72"/>
      <c r="KVY52" s="72"/>
      <c r="KVZ52" s="73"/>
      <c r="KWA52" s="548"/>
      <c r="KWB52" s="72"/>
      <c r="KWC52" s="72"/>
      <c r="KWO52" s="72"/>
      <c r="KWP52" s="73"/>
      <c r="KWQ52" s="548"/>
      <c r="KWR52" s="72"/>
      <c r="KWS52" s="72"/>
      <c r="KXE52" s="72"/>
      <c r="KXF52" s="73"/>
      <c r="KXG52" s="548"/>
      <c r="KXH52" s="72"/>
      <c r="KXI52" s="72"/>
      <c r="KXU52" s="72"/>
      <c r="KXV52" s="73"/>
      <c r="KXW52" s="548"/>
      <c r="KXX52" s="72"/>
      <c r="KXY52" s="72"/>
      <c r="KYK52" s="72"/>
      <c r="KYL52" s="73"/>
      <c r="KYM52" s="548"/>
      <c r="KYN52" s="72"/>
      <c r="KYO52" s="72"/>
      <c r="KZA52" s="72"/>
      <c r="KZB52" s="73"/>
      <c r="KZC52" s="548"/>
      <c r="KZD52" s="72"/>
      <c r="KZE52" s="72"/>
      <c r="KZQ52" s="72"/>
      <c r="KZR52" s="73"/>
      <c r="KZS52" s="548"/>
      <c r="KZT52" s="72"/>
      <c r="KZU52" s="72"/>
      <c r="LAG52" s="72"/>
      <c r="LAH52" s="73"/>
      <c r="LAI52" s="548"/>
      <c r="LAJ52" s="72"/>
      <c r="LAK52" s="72"/>
      <c r="LAW52" s="72"/>
      <c r="LAX52" s="73"/>
      <c r="LAY52" s="548"/>
      <c r="LAZ52" s="72"/>
      <c r="LBA52" s="72"/>
      <c r="LBM52" s="72"/>
      <c r="LBN52" s="73"/>
      <c r="LBO52" s="548"/>
      <c r="LBP52" s="72"/>
      <c r="LBQ52" s="72"/>
      <c r="LCC52" s="72"/>
      <c r="LCD52" s="73"/>
      <c r="LCE52" s="548"/>
      <c r="LCF52" s="72"/>
      <c r="LCG52" s="72"/>
      <c r="LCS52" s="72"/>
      <c r="LCT52" s="73"/>
      <c r="LCU52" s="548"/>
      <c r="LCV52" s="72"/>
      <c r="LCW52" s="72"/>
      <c r="LDI52" s="72"/>
      <c r="LDJ52" s="73"/>
      <c r="LDK52" s="548"/>
      <c r="LDL52" s="72"/>
      <c r="LDM52" s="72"/>
      <c r="LDY52" s="72"/>
      <c r="LDZ52" s="73"/>
      <c r="LEA52" s="548"/>
      <c r="LEB52" s="72"/>
      <c r="LEC52" s="72"/>
      <c r="LEO52" s="72"/>
      <c r="LEP52" s="73"/>
      <c r="LEQ52" s="548"/>
      <c r="LER52" s="72"/>
      <c r="LES52" s="72"/>
      <c r="LFE52" s="72"/>
      <c r="LFF52" s="73"/>
      <c r="LFG52" s="548"/>
      <c r="LFH52" s="72"/>
      <c r="LFI52" s="72"/>
      <c r="LFU52" s="72"/>
      <c r="LFV52" s="73"/>
      <c r="LFW52" s="548"/>
      <c r="LFX52" s="72"/>
      <c r="LFY52" s="72"/>
      <c r="LGK52" s="72"/>
      <c r="LGL52" s="73"/>
      <c r="LGM52" s="548"/>
      <c r="LGN52" s="72"/>
      <c r="LGO52" s="72"/>
      <c r="LHA52" s="72"/>
      <c r="LHB52" s="73"/>
      <c r="LHC52" s="548"/>
      <c r="LHD52" s="72"/>
      <c r="LHE52" s="72"/>
      <c r="LHQ52" s="72"/>
      <c r="LHR52" s="73"/>
      <c r="LHS52" s="548"/>
      <c r="LHT52" s="72"/>
      <c r="LHU52" s="72"/>
      <c r="LIG52" s="72"/>
      <c r="LIH52" s="73"/>
      <c r="LII52" s="548"/>
      <c r="LIJ52" s="72"/>
      <c r="LIK52" s="72"/>
      <c r="LIW52" s="72"/>
      <c r="LIX52" s="73"/>
      <c r="LIY52" s="548"/>
      <c r="LIZ52" s="72"/>
      <c r="LJA52" s="72"/>
      <c r="LJM52" s="72"/>
      <c r="LJN52" s="73"/>
      <c r="LJO52" s="548"/>
      <c r="LJP52" s="72"/>
      <c r="LJQ52" s="72"/>
      <c r="LKC52" s="72"/>
      <c r="LKD52" s="73"/>
      <c r="LKE52" s="548"/>
      <c r="LKF52" s="72"/>
      <c r="LKG52" s="72"/>
      <c r="LKS52" s="72"/>
      <c r="LKT52" s="73"/>
      <c r="LKU52" s="548"/>
      <c r="LKV52" s="72"/>
      <c r="LKW52" s="72"/>
      <c r="LLI52" s="72"/>
      <c r="LLJ52" s="73"/>
      <c r="LLK52" s="548"/>
      <c r="LLL52" s="72"/>
      <c r="LLM52" s="72"/>
      <c r="LLY52" s="72"/>
      <c r="LLZ52" s="73"/>
      <c r="LMA52" s="548"/>
      <c r="LMB52" s="72"/>
      <c r="LMC52" s="72"/>
      <c r="LMO52" s="72"/>
      <c r="LMP52" s="73"/>
      <c r="LMQ52" s="548"/>
      <c r="LMR52" s="72"/>
      <c r="LMS52" s="72"/>
      <c r="LNE52" s="72"/>
      <c r="LNF52" s="73"/>
      <c r="LNG52" s="548"/>
      <c r="LNH52" s="72"/>
      <c r="LNI52" s="72"/>
      <c r="LNU52" s="72"/>
      <c r="LNV52" s="73"/>
      <c r="LNW52" s="548"/>
      <c r="LNX52" s="72"/>
      <c r="LNY52" s="72"/>
      <c r="LOK52" s="72"/>
      <c r="LOL52" s="73"/>
      <c r="LOM52" s="548"/>
      <c r="LON52" s="72"/>
      <c r="LOO52" s="72"/>
      <c r="LPA52" s="72"/>
      <c r="LPB52" s="73"/>
      <c r="LPC52" s="548"/>
      <c r="LPD52" s="72"/>
      <c r="LPE52" s="72"/>
      <c r="LPQ52" s="72"/>
      <c r="LPR52" s="73"/>
      <c r="LPS52" s="548"/>
      <c r="LPT52" s="72"/>
      <c r="LPU52" s="72"/>
      <c r="LQG52" s="72"/>
      <c r="LQH52" s="73"/>
      <c r="LQI52" s="548"/>
      <c r="LQJ52" s="72"/>
      <c r="LQK52" s="72"/>
      <c r="LQW52" s="72"/>
      <c r="LQX52" s="73"/>
      <c r="LQY52" s="548"/>
      <c r="LQZ52" s="72"/>
      <c r="LRA52" s="72"/>
      <c r="LRM52" s="72"/>
      <c r="LRN52" s="73"/>
      <c r="LRO52" s="548"/>
      <c r="LRP52" s="72"/>
      <c r="LRQ52" s="72"/>
      <c r="LSC52" s="72"/>
      <c r="LSD52" s="73"/>
      <c r="LSE52" s="548"/>
      <c r="LSF52" s="72"/>
      <c r="LSG52" s="72"/>
      <c r="LSS52" s="72"/>
      <c r="LST52" s="73"/>
      <c r="LSU52" s="548"/>
      <c r="LSV52" s="72"/>
      <c r="LSW52" s="72"/>
      <c r="LTI52" s="72"/>
      <c r="LTJ52" s="73"/>
      <c r="LTK52" s="548"/>
      <c r="LTL52" s="72"/>
      <c r="LTM52" s="72"/>
      <c r="LTY52" s="72"/>
      <c r="LTZ52" s="73"/>
      <c r="LUA52" s="548"/>
      <c r="LUB52" s="72"/>
      <c r="LUC52" s="72"/>
      <c r="LUO52" s="72"/>
      <c r="LUP52" s="73"/>
      <c r="LUQ52" s="548"/>
      <c r="LUR52" s="72"/>
      <c r="LUS52" s="72"/>
      <c r="LVE52" s="72"/>
      <c r="LVF52" s="73"/>
      <c r="LVG52" s="548"/>
      <c r="LVH52" s="72"/>
      <c r="LVI52" s="72"/>
      <c r="LVU52" s="72"/>
      <c r="LVV52" s="73"/>
      <c r="LVW52" s="548"/>
      <c r="LVX52" s="72"/>
      <c r="LVY52" s="72"/>
      <c r="LWK52" s="72"/>
      <c r="LWL52" s="73"/>
      <c r="LWM52" s="548"/>
      <c r="LWN52" s="72"/>
      <c r="LWO52" s="72"/>
      <c r="LXA52" s="72"/>
      <c r="LXB52" s="73"/>
      <c r="LXC52" s="548"/>
      <c r="LXD52" s="72"/>
      <c r="LXE52" s="72"/>
      <c r="LXQ52" s="72"/>
      <c r="LXR52" s="73"/>
      <c r="LXS52" s="548"/>
      <c r="LXT52" s="72"/>
      <c r="LXU52" s="72"/>
      <c r="LYG52" s="72"/>
      <c r="LYH52" s="73"/>
      <c r="LYI52" s="548"/>
      <c r="LYJ52" s="72"/>
      <c r="LYK52" s="72"/>
      <c r="LYW52" s="72"/>
      <c r="LYX52" s="73"/>
      <c r="LYY52" s="548"/>
      <c r="LYZ52" s="72"/>
      <c r="LZA52" s="72"/>
      <c r="LZM52" s="72"/>
      <c r="LZN52" s="73"/>
      <c r="LZO52" s="548"/>
      <c r="LZP52" s="72"/>
      <c r="LZQ52" s="72"/>
      <c r="MAC52" s="72"/>
      <c r="MAD52" s="73"/>
      <c r="MAE52" s="548"/>
      <c r="MAF52" s="72"/>
      <c r="MAG52" s="72"/>
      <c r="MAS52" s="72"/>
      <c r="MAT52" s="73"/>
      <c r="MAU52" s="548"/>
      <c r="MAV52" s="72"/>
      <c r="MAW52" s="72"/>
      <c r="MBI52" s="72"/>
      <c r="MBJ52" s="73"/>
      <c r="MBK52" s="548"/>
      <c r="MBL52" s="72"/>
      <c r="MBM52" s="72"/>
      <c r="MBY52" s="72"/>
      <c r="MBZ52" s="73"/>
      <c r="MCA52" s="548"/>
      <c r="MCB52" s="72"/>
      <c r="MCC52" s="72"/>
      <c r="MCO52" s="72"/>
      <c r="MCP52" s="73"/>
      <c r="MCQ52" s="548"/>
      <c r="MCR52" s="72"/>
      <c r="MCS52" s="72"/>
      <c r="MDE52" s="72"/>
      <c r="MDF52" s="73"/>
      <c r="MDG52" s="548"/>
      <c r="MDH52" s="72"/>
      <c r="MDI52" s="72"/>
      <c r="MDU52" s="72"/>
      <c r="MDV52" s="73"/>
      <c r="MDW52" s="548"/>
      <c r="MDX52" s="72"/>
      <c r="MDY52" s="72"/>
      <c r="MEK52" s="72"/>
      <c r="MEL52" s="73"/>
      <c r="MEM52" s="548"/>
      <c r="MEN52" s="72"/>
      <c r="MEO52" s="72"/>
      <c r="MFA52" s="72"/>
      <c r="MFB52" s="73"/>
      <c r="MFC52" s="548"/>
      <c r="MFD52" s="72"/>
      <c r="MFE52" s="72"/>
      <c r="MFQ52" s="72"/>
      <c r="MFR52" s="73"/>
      <c r="MFS52" s="548"/>
      <c r="MFT52" s="72"/>
      <c r="MFU52" s="72"/>
      <c r="MGG52" s="72"/>
      <c r="MGH52" s="73"/>
      <c r="MGI52" s="548"/>
      <c r="MGJ52" s="72"/>
      <c r="MGK52" s="72"/>
      <c r="MGW52" s="72"/>
      <c r="MGX52" s="73"/>
      <c r="MGY52" s="548"/>
      <c r="MGZ52" s="72"/>
      <c r="MHA52" s="72"/>
      <c r="MHM52" s="72"/>
      <c r="MHN52" s="73"/>
      <c r="MHO52" s="548"/>
      <c r="MHP52" s="72"/>
      <c r="MHQ52" s="72"/>
      <c r="MIC52" s="72"/>
      <c r="MID52" s="73"/>
      <c r="MIE52" s="548"/>
      <c r="MIF52" s="72"/>
      <c r="MIG52" s="72"/>
      <c r="MIS52" s="72"/>
      <c r="MIT52" s="73"/>
      <c r="MIU52" s="548"/>
      <c r="MIV52" s="72"/>
      <c r="MIW52" s="72"/>
      <c r="MJI52" s="72"/>
      <c r="MJJ52" s="73"/>
      <c r="MJK52" s="548"/>
      <c r="MJL52" s="72"/>
      <c r="MJM52" s="72"/>
      <c r="MJY52" s="72"/>
      <c r="MJZ52" s="73"/>
      <c r="MKA52" s="548"/>
      <c r="MKB52" s="72"/>
      <c r="MKC52" s="72"/>
      <c r="MKO52" s="72"/>
      <c r="MKP52" s="73"/>
      <c r="MKQ52" s="548"/>
      <c r="MKR52" s="72"/>
      <c r="MKS52" s="72"/>
      <c r="MLE52" s="72"/>
      <c r="MLF52" s="73"/>
      <c r="MLG52" s="548"/>
      <c r="MLH52" s="72"/>
      <c r="MLI52" s="72"/>
      <c r="MLU52" s="72"/>
      <c r="MLV52" s="73"/>
      <c r="MLW52" s="548"/>
      <c r="MLX52" s="72"/>
      <c r="MLY52" s="72"/>
      <c r="MMK52" s="72"/>
      <c r="MML52" s="73"/>
      <c r="MMM52" s="548"/>
      <c r="MMN52" s="72"/>
      <c r="MMO52" s="72"/>
      <c r="MNA52" s="72"/>
      <c r="MNB52" s="73"/>
      <c r="MNC52" s="548"/>
      <c r="MND52" s="72"/>
      <c r="MNE52" s="72"/>
      <c r="MNQ52" s="72"/>
      <c r="MNR52" s="73"/>
      <c r="MNS52" s="548"/>
      <c r="MNT52" s="72"/>
      <c r="MNU52" s="72"/>
      <c r="MOG52" s="72"/>
      <c r="MOH52" s="73"/>
      <c r="MOI52" s="548"/>
      <c r="MOJ52" s="72"/>
      <c r="MOK52" s="72"/>
      <c r="MOW52" s="72"/>
      <c r="MOX52" s="73"/>
      <c r="MOY52" s="548"/>
      <c r="MOZ52" s="72"/>
      <c r="MPA52" s="72"/>
      <c r="MPM52" s="72"/>
      <c r="MPN52" s="73"/>
      <c r="MPO52" s="548"/>
      <c r="MPP52" s="72"/>
      <c r="MPQ52" s="72"/>
      <c r="MQC52" s="72"/>
      <c r="MQD52" s="73"/>
      <c r="MQE52" s="548"/>
      <c r="MQF52" s="72"/>
      <c r="MQG52" s="72"/>
      <c r="MQS52" s="72"/>
      <c r="MQT52" s="73"/>
      <c r="MQU52" s="548"/>
      <c r="MQV52" s="72"/>
      <c r="MQW52" s="72"/>
      <c r="MRI52" s="72"/>
      <c r="MRJ52" s="73"/>
      <c r="MRK52" s="548"/>
      <c r="MRL52" s="72"/>
      <c r="MRM52" s="72"/>
      <c r="MRY52" s="72"/>
      <c r="MRZ52" s="73"/>
      <c r="MSA52" s="548"/>
      <c r="MSB52" s="72"/>
      <c r="MSC52" s="72"/>
      <c r="MSO52" s="72"/>
      <c r="MSP52" s="73"/>
      <c r="MSQ52" s="548"/>
      <c r="MSR52" s="72"/>
      <c r="MSS52" s="72"/>
      <c r="MTE52" s="72"/>
      <c r="MTF52" s="73"/>
      <c r="MTG52" s="548"/>
      <c r="MTH52" s="72"/>
      <c r="MTI52" s="72"/>
      <c r="MTU52" s="72"/>
      <c r="MTV52" s="73"/>
      <c r="MTW52" s="548"/>
      <c r="MTX52" s="72"/>
      <c r="MTY52" s="72"/>
      <c r="MUK52" s="72"/>
      <c r="MUL52" s="73"/>
      <c r="MUM52" s="548"/>
      <c r="MUN52" s="72"/>
      <c r="MUO52" s="72"/>
      <c r="MVA52" s="72"/>
      <c r="MVB52" s="73"/>
      <c r="MVC52" s="548"/>
      <c r="MVD52" s="72"/>
      <c r="MVE52" s="72"/>
      <c r="MVQ52" s="72"/>
      <c r="MVR52" s="73"/>
      <c r="MVS52" s="548"/>
      <c r="MVT52" s="72"/>
      <c r="MVU52" s="72"/>
      <c r="MWG52" s="72"/>
      <c r="MWH52" s="73"/>
      <c r="MWI52" s="548"/>
      <c r="MWJ52" s="72"/>
      <c r="MWK52" s="72"/>
      <c r="MWW52" s="72"/>
      <c r="MWX52" s="73"/>
      <c r="MWY52" s="548"/>
      <c r="MWZ52" s="72"/>
      <c r="MXA52" s="72"/>
      <c r="MXM52" s="72"/>
      <c r="MXN52" s="73"/>
      <c r="MXO52" s="548"/>
      <c r="MXP52" s="72"/>
      <c r="MXQ52" s="72"/>
      <c r="MYC52" s="72"/>
      <c r="MYD52" s="73"/>
      <c r="MYE52" s="548"/>
      <c r="MYF52" s="72"/>
      <c r="MYG52" s="72"/>
      <c r="MYS52" s="72"/>
      <c r="MYT52" s="73"/>
      <c r="MYU52" s="548"/>
      <c r="MYV52" s="72"/>
      <c r="MYW52" s="72"/>
      <c r="MZI52" s="72"/>
      <c r="MZJ52" s="73"/>
      <c r="MZK52" s="548"/>
      <c r="MZL52" s="72"/>
      <c r="MZM52" s="72"/>
      <c r="MZY52" s="72"/>
      <c r="MZZ52" s="73"/>
      <c r="NAA52" s="548"/>
      <c r="NAB52" s="72"/>
      <c r="NAC52" s="72"/>
      <c r="NAO52" s="72"/>
      <c r="NAP52" s="73"/>
      <c r="NAQ52" s="548"/>
      <c r="NAR52" s="72"/>
      <c r="NAS52" s="72"/>
      <c r="NBE52" s="72"/>
      <c r="NBF52" s="73"/>
      <c r="NBG52" s="548"/>
      <c r="NBH52" s="72"/>
      <c r="NBI52" s="72"/>
      <c r="NBU52" s="72"/>
      <c r="NBV52" s="73"/>
      <c r="NBW52" s="548"/>
      <c r="NBX52" s="72"/>
      <c r="NBY52" s="72"/>
      <c r="NCK52" s="72"/>
      <c r="NCL52" s="73"/>
      <c r="NCM52" s="548"/>
      <c r="NCN52" s="72"/>
      <c r="NCO52" s="72"/>
      <c r="NDA52" s="72"/>
      <c r="NDB52" s="73"/>
      <c r="NDC52" s="548"/>
      <c r="NDD52" s="72"/>
      <c r="NDE52" s="72"/>
      <c r="NDQ52" s="72"/>
      <c r="NDR52" s="73"/>
      <c r="NDS52" s="548"/>
      <c r="NDT52" s="72"/>
      <c r="NDU52" s="72"/>
      <c r="NEG52" s="72"/>
      <c r="NEH52" s="73"/>
      <c r="NEI52" s="548"/>
      <c r="NEJ52" s="72"/>
      <c r="NEK52" s="72"/>
      <c r="NEW52" s="72"/>
      <c r="NEX52" s="73"/>
      <c r="NEY52" s="548"/>
      <c r="NEZ52" s="72"/>
      <c r="NFA52" s="72"/>
      <c r="NFM52" s="72"/>
      <c r="NFN52" s="73"/>
      <c r="NFO52" s="548"/>
      <c r="NFP52" s="72"/>
      <c r="NFQ52" s="72"/>
      <c r="NGC52" s="72"/>
      <c r="NGD52" s="73"/>
      <c r="NGE52" s="548"/>
      <c r="NGF52" s="72"/>
      <c r="NGG52" s="72"/>
      <c r="NGS52" s="72"/>
      <c r="NGT52" s="73"/>
      <c r="NGU52" s="548"/>
      <c r="NGV52" s="72"/>
      <c r="NGW52" s="72"/>
      <c r="NHI52" s="72"/>
      <c r="NHJ52" s="73"/>
      <c r="NHK52" s="548"/>
      <c r="NHL52" s="72"/>
      <c r="NHM52" s="72"/>
      <c r="NHY52" s="72"/>
      <c r="NHZ52" s="73"/>
      <c r="NIA52" s="548"/>
      <c r="NIB52" s="72"/>
      <c r="NIC52" s="72"/>
      <c r="NIO52" s="72"/>
      <c r="NIP52" s="73"/>
      <c r="NIQ52" s="548"/>
      <c r="NIR52" s="72"/>
      <c r="NIS52" s="72"/>
      <c r="NJE52" s="72"/>
      <c r="NJF52" s="73"/>
      <c r="NJG52" s="548"/>
      <c r="NJH52" s="72"/>
      <c r="NJI52" s="72"/>
      <c r="NJU52" s="72"/>
      <c r="NJV52" s="73"/>
      <c r="NJW52" s="548"/>
      <c r="NJX52" s="72"/>
      <c r="NJY52" s="72"/>
      <c r="NKK52" s="72"/>
      <c r="NKL52" s="73"/>
      <c r="NKM52" s="548"/>
      <c r="NKN52" s="72"/>
      <c r="NKO52" s="72"/>
      <c r="NLA52" s="72"/>
      <c r="NLB52" s="73"/>
      <c r="NLC52" s="548"/>
      <c r="NLD52" s="72"/>
      <c r="NLE52" s="72"/>
      <c r="NLQ52" s="72"/>
      <c r="NLR52" s="73"/>
      <c r="NLS52" s="548"/>
      <c r="NLT52" s="72"/>
      <c r="NLU52" s="72"/>
      <c r="NMG52" s="72"/>
      <c r="NMH52" s="73"/>
      <c r="NMI52" s="548"/>
      <c r="NMJ52" s="72"/>
      <c r="NMK52" s="72"/>
      <c r="NMW52" s="72"/>
      <c r="NMX52" s="73"/>
      <c r="NMY52" s="548"/>
      <c r="NMZ52" s="72"/>
      <c r="NNA52" s="72"/>
      <c r="NNM52" s="72"/>
      <c r="NNN52" s="73"/>
      <c r="NNO52" s="548"/>
      <c r="NNP52" s="72"/>
      <c r="NNQ52" s="72"/>
      <c r="NOC52" s="72"/>
      <c r="NOD52" s="73"/>
      <c r="NOE52" s="548"/>
      <c r="NOF52" s="72"/>
      <c r="NOG52" s="72"/>
      <c r="NOS52" s="72"/>
      <c r="NOT52" s="73"/>
      <c r="NOU52" s="548"/>
      <c r="NOV52" s="72"/>
      <c r="NOW52" s="72"/>
      <c r="NPI52" s="72"/>
      <c r="NPJ52" s="73"/>
      <c r="NPK52" s="548"/>
      <c r="NPL52" s="72"/>
      <c r="NPM52" s="72"/>
      <c r="NPY52" s="72"/>
      <c r="NPZ52" s="73"/>
      <c r="NQA52" s="548"/>
      <c r="NQB52" s="72"/>
      <c r="NQC52" s="72"/>
      <c r="NQO52" s="72"/>
      <c r="NQP52" s="73"/>
      <c r="NQQ52" s="548"/>
      <c r="NQR52" s="72"/>
      <c r="NQS52" s="72"/>
      <c r="NRE52" s="72"/>
      <c r="NRF52" s="73"/>
      <c r="NRG52" s="548"/>
      <c r="NRH52" s="72"/>
      <c r="NRI52" s="72"/>
      <c r="NRU52" s="72"/>
      <c r="NRV52" s="73"/>
      <c r="NRW52" s="548"/>
      <c r="NRX52" s="72"/>
      <c r="NRY52" s="72"/>
      <c r="NSK52" s="72"/>
      <c r="NSL52" s="73"/>
      <c r="NSM52" s="548"/>
      <c r="NSN52" s="72"/>
      <c r="NSO52" s="72"/>
      <c r="NTA52" s="72"/>
      <c r="NTB52" s="73"/>
      <c r="NTC52" s="548"/>
      <c r="NTD52" s="72"/>
      <c r="NTE52" s="72"/>
      <c r="NTQ52" s="72"/>
      <c r="NTR52" s="73"/>
      <c r="NTS52" s="548"/>
      <c r="NTT52" s="72"/>
      <c r="NTU52" s="72"/>
      <c r="NUG52" s="72"/>
      <c r="NUH52" s="73"/>
      <c r="NUI52" s="548"/>
      <c r="NUJ52" s="72"/>
      <c r="NUK52" s="72"/>
      <c r="NUW52" s="72"/>
      <c r="NUX52" s="73"/>
      <c r="NUY52" s="548"/>
      <c r="NUZ52" s="72"/>
      <c r="NVA52" s="72"/>
      <c r="NVM52" s="72"/>
      <c r="NVN52" s="73"/>
      <c r="NVO52" s="548"/>
      <c r="NVP52" s="72"/>
      <c r="NVQ52" s="72"/>
      <c r="NWC52" s="72"/>
      <c r="NWD52" s="73"/>
      <c r="NWE52" s="548"/>
      <c r="NWF52" s="72"/>
      <c r="NWG52" s="72"/>
      <c r="NWS52" s="72"/>
      <c r="NWT52" s="73"/>
      <c r="NWU52" s="548"/>
      <c r="NWV52" s="72"/>
      <c r="NWW52" s="72"/>
      <c r="NXI52" s="72"/>
      <c r="NXJ52" s="73"/>
      <c r="NXK52" s="548"/>
      <c r="NXL52" s="72"/>
      <c r="NXM52" s="72"/>
      <c r="NXY52" s="72"/>
      <c r="NXZ52" s="73"/>
      <c r="NYA52" s="548"/>
      <c r="NYB52" s="72"/>
      <c r="NYC52" s="72"/>
      <c r="NYO52" s="72"/>
      <c r="NYP52" s="73"/>
      <c r="NYQ52" s="548"/>
      <c r="NYR52" s="72"/>
      <c r="NYS52" s="72"/>
      <c r="NZE52" s="72"/>
      <c r="NZF52" s="73"/>
      <c r="NZG52" s="548"/>
      <c r="NZH52" s="72"/>
      <c r="NZI52" s="72"/>
      <c r="NZU52" s="72"/>
      <c r="NZV52" s="73"/>
      <c r="NZW52" s="548"/>
      <c r="NZX52" s="72"/>
      <c r="NZY52" s="72"/>
      <c r="OAK52" s="72"/>
      <c r="OAL52" s="73"/>
      <c r="OAM52" s="548"/>
      <c r="OAN52" s="72"/>
      <c r="OAO52" s="72"/>
      <c r="OBA52" s="72"/>
      <c r="OBB52" s="73"/>
      <c r="OBC52" s="548"/>
      <c r="OBD52" s="72"/>
      <c r="OBE52" s="72"/>
      <c r="OBQ52" s="72"/>
      <c r="OBR52" s="73"/>
      <c r="OBS52" s="548"/>
      <c r="OBT52" s="72"/>
      <c r="OBU52" s="72"/>
      <c r="OCG52" s="72"/>
      <c r="OCH52" s="73"/>
      <c r="OCI52" s="548"/>
      <c r="OCJ52" s="72"/>
      <c r="OCK52" s="72"/>
      <c r="OCW52" s="72"/>
      <c r="OCX52" s="73"/>
      <c r="OCY52" s="548"/>
      <c r="OCZ52" s="72"/>
      <c r="ODA52" s="72"/>
      <c r="ODM52" s="72"/>
      <c r="ODN52" s="73"/>
      <c r="ODO52" s="548"/>
      <c r="ODP52" s="72"/>
      <c r="ODQ52" s="72"/>
      <c r="OEC52" s="72"/>
      <c r="OED52" s="73"/>
      <c r="OEE52" s="548"/>
      <c r="OEF52" s="72"/>
      <c r="OEG52" s="72"/>
      <c r="OES52" s="72"/>
      <c r="OET52" s="73"/>
      <c r="OEU52" s="548"/>
      <c r="OEV52" s="72"/>
      <c r="OEW52" s="72"/>
      <c r="OFI52" s="72"/>
      <c r="OFJ52" s="73"/>
      <c r="OFK52" s="548"/>
      <c r="OFL52" s="72"/>
      <c r="OFM52" s="72"/>
      <c r="OFY52" s="72"/>
      <c r="OFZ52" s="73"/>
      <c r="OGA52" s="548"/>
      <c r="OGB52" s="72"/>
      <c r="OGC52" s="72"/>
      <c r="OGO52" s="72"/>
      <c r="OGP52" s="73"/>
      <c r="OGQ52" s="548"/>
      <c r="OGR52" s="72"/>
      <c r="OGS52" s="72"/>
      <c r="OHE52" s="72"/>
      <c r="OHF52" s="73"/>
      <c r="OHG52" s="548"/>
      <c r="OHH52" s="72"/>
      <c r="OHI52" s="72"/>
      <c r="OHU52" s="72"/>
      <c r="OHV52" s="73"/>
      <c r="OHW52" s="548"/>
      <c r="OHX52" s="72"/>
      <c r="OHY52" s="72"/>
      <c r="OIK52" s="72"/>
      <c r="OIL52" s="73"/>
      <c r="OIM52" s="548"/>
      <c r="OIN52" s="72"/>
      <c r="OIO52" s="72"/>
      <c r="OJA52" s="72"/>
      <c r="OJB52" s="73"/>
      <c r="OJC52" s="548"/>
      <c r="OJD52" s="72"/>
      <c r="OJE52" s="72"/>
      <c r="OJQ52" s="72"/>
      <c r="OJR52" s="73"/>
      <c r="OJS52" s="548"/>
      <c r="OJT52" s="72"/>
      <c r="OJU52" s="72"/>
      <c r="OKG52" s="72"/>
      <c r="OKH52" s="73"/>
      <c r="OKI52" s="548"/>
      <c r="OKJ52" s="72"/>
      <c r="OKK52" s="72"/>
      <c r="OKW52" s="72"/>
      <c r="OKX52" s="73"/>
      <c r="OKY52" s="548"/>
      <c r="OKZ52" s="72"/>
      <c r="OLA52" s="72"/>
      <c r="OLM52" s="72"/>
      <c r="OLN52" s="73"/>
      <c r="OLO52" s="548"/>
      <c r="OLP52" s="72"/>
      <c r="OLQ52" s="72"/>
      <c r="OMC52" s="72"/>
      <c r="OMD52" s="73"/>
      <c r="OME52" s="548"/>
      <c r="OMF52" s="72"/>
      <c r="OMG52" s="72"/>
      <c r="OMS52" s="72"/>
      <c r="OMT52" s="73"/>
      <c r="OMU52" s="548"/>
      <c r="OMV52" s="72"/>
      <c r="OMW52" s="72"/>
      <c r="ONI52" s="72"/>
      <c r="ONJ52" s="73"/>
      <c r="ONK52" s="548"/>
      <c r="ONL52" s="72"/>
      <c r="ONM52" s="72"/>
      <c r="ONY52" s="72"/>
      <c r="ONZ52" s="73"/>
      <c r="OOA52" s="548"/>
      <c r="OOB52" s="72"/>
      <c r="OOC52" s="72"/>
      <c r="OOO52" s="72"/>
      <c r="OOP52" s="73"/>
      <c r="OOQ52" s="548"/>
      <c r="OOR52" s="72"/>
      <c r="OOS52" s="72"/>
      <c r="OPE52" s="72"/>
      <c r="OPF52" s="73"/>
      <c r="OPG52" s="548"/>
      <c r="OPH52" s="72"/>
      <c r="OPI52" s="72"/>
      <c r="OPU52" s="72"/>
      <c r="OPV52" s="73"/>
      <c r="OPW52" s="548"/>
      <c r="OPX52" s="72"/>
      <c r="OPY52" s="72"/>
      <c r="OQK52" s="72"/>
      <c r="OQL52" s="73"/>
      <c r="OQM52" s="548"/>
      <c r="OQN52" s="72"/>
      <c r="OQO52" s="72"/>
      <c r="ORA52" s="72"/>
      <c r="ORB52" s="73"/>
      <c r="ORC52" s="548"/>
      <c r="ORD52" s="72"/>
      <c r="ORE52" s="72"/>
      <c r="ORQ52" s="72"/>
      <c r="ORR52" s="73"/>
      <c r="ORS52" s="548"/>
      <c r="ORT52" s="72"/>
      <c r="ORU52" s="72"/>
      <c r="OSG52" s="72"/>
      <c r="OSH52" s="73"/>
      <c r="OSI52" s="548"/>
      <c r="OSJ52" s="72"/>
      <c r="OSK52" s="72"/>
      <c r="OSW52" s="72"/>
      <c r="OSX52" s="73"/>
      <c r="OSY52" s="548"/>
      <c r="OSZ52" s="72"/>
      <c r="OTA52" s="72"/>
      <c r="OTM52" s="72"/>
      <c r="OTN52" s="73"/>
      <c r="OTO52" s="548"/>
      <c r="OTP52" s="72"/>
      <c r="OTQ52" s="72"/>
      <c r="OUC52" s="72"/>
      <c r="OUD52" s="73"/>
      <c r="OUE52" s="548"/>
      <c r="OUF52" s="72"/>
      <c r="OUG52" s="72"/>
      <c r="OUS52" s="72"/>
      <c r="OUT52" s="73"/>
      <c r="OUU52" s="548"/>
      <c r="OUV52" s="72"/>
      <c r="OUW52" s="72"/>
      <c r="OVI52" s="72"/>
      <c r="OVJ52" s="73"/>
      <c r="OVK52" s="548"/>
      <c r="OVL52" s="72"/>
      <c r="OVM52" s="72"/>
      <c r="OVY52" s="72"/>
      <c r="OVZ52" s="73"/>
      <c r="OWA52" s="548"/>
      <c r="OWB52" s="72"/>
      <c r="OWC52" s="72"/>
      <c r="OWO52" s="72"/>
      <c r="OWP52" s="73"/>
      <c r="OWQ52" s="548"/>
      <c r="OWR52" s="72"/>
      <c r="OWS52" s="72"/>
      <c r="OXE52" s="72"/>
      <c r="OXF52" s="73"/>
      <c r="OXG52" s="548"/>
      <c r="OXH52" s="72"/>
      <c r="OXI52" s="72"/>
      <c r="OXU52" s="72"/>
      <c r="OXV52" s="73"/>
      <c r="OXW52" s="548"/>
      <c r="OXX52" s="72"/>
      <c r="OXY52" s="72"/>
      <c r="OYK52" s="72"/>
      <c r="OYL52" s="73"/>
      <c r="OYM52" s="548"/>
      <c r="OYN52" s="72"/>
      <c r="OYO52" s="72"/>
      <c r="OZA52" s="72"/>
      <c r="OZB52" s="73"/>
      <c r="OZC52" s="548"/>
      <c r="OZD52" s="72"/>
      <c r="OZE52" s="72"/>
      <c r="OZQ52" s="72"/>
      <c r="OZR52" s="73"/>
      <c r="OZS52" s="548"/>
      <c r="OZT52" s="72"/>
      <c r="OZU52" s="72"/>
      <c r="PAG52" s="72"/>
      <c r="PAH52" s="73"/>
      <c r="PAI52" s="548"/>
      <c r="PAJ52" s="72"/>
      <c r="PAK52" s="72"/>
      <c r="PAW52" s="72"/>
      <c r="PAX52" s="73"/>
      <c r="PAY52" s="548"/>
      <c r="PAZ52" s="72"/>
      <c r="PBA52" s="72"/>
      <c r="PBM52" s="72"/>
      <c r="PBN52" s="73"/>
      <c r="PBO52" s="548"/>
      <c r="PBP52" s="72"/>
      <c r="PBQ52" s="72"/>
      <c r="PCC52" s="72"/>
      <c r="PCD52" s="73"/>
      <c r="PCE52" s="548"/>
      <c r="PCF52" s="72"/>
      <c r="PCG52" s="72"/>
      <c r="PCS52" s="72"/>
      <c r="PCT52" s="73"/>
      <c r="PCU52" s="548"/>
      <c r="PCV52" s="72"/>
      <c r="PCW52" s="72"/>
      <c r="PDI52" s="72"/>
      <c r="PDJ52" s="73"/>
      <c r="PDK52" s="548"/>
      <c r="PDL52" s="72"/>
      <c r="PDM52" s="72"/>
      <c r="PDY52" s="72"/>
      <c r="PDZ52" s="73"/>
      <c r="PEA52" s="548"/>
      <c r="PEB52" s="72"/>
      <c r="PEC52" s="72"/>
      <c r="PEO52" s="72"/>
      <c r="PEP52" s="73"/>
      <c r="PEQ52" s="548"/>
      <c r="PER52" s="72"/>
      <c r="PES52" s="72"/>
      <c r="PFE52" s="72"/>
      <c r="PFF52" s="73"/>
      <c r="PFG52" s="548"/>
      <c r="PFH52" s="72"/>
      <c r="PFI52" s="72"/>
      <c r="PFU52" s="72"/>
      <c r="PFV52" s="73"/>
      <c r="PFW52" s="548"/>
      <c r="PFX52" s="72"/>
      <c r="PFY52" s="72"/>
      <c r="PGK52" s="72"/>
      <c r="PGL52" s="73"/>
      <c r="PGM52" s="548"/>
      <c r="PGN52" s="72"/>
      <c r="PGO52" s="72"/>
      <c r="PHA52" s="72"/>
      <c r="PHB52" s="73"/>
      <c r="PHC52" s="548"/>
      <c r="PHD52" s="72"/>
      <c r="PHE52" s="72"/>
      <c r="PHQ52" s="72"/>
      <c r="PHR52" s="73"/>
      <c r="PHS52" s="548"/>
      <c r="PHT52" s="72"/>
      <c r="PHU52" s="72"/>
      <c r="PIG52" s="72"/>
      <c r="PIH52" s="73"/>
      <c r="PII52" s="548"/>
      <c r="PIJ52" s="72"/>
      <c r="PIK52" s="72"/>
      <c r="PIW52" s="72"/>
      <c r="PIX52" s="73"/>
      <c r="PIY52" s="548"/>
      <c r="PIZ52" s="72"/>
      <c r="PJA52" s="72"/>
      <c r="PJM52" s="72"/>
      <c r="PJN52" s="73"/>
      <c r="PJO52" s="548"/>
      <c r="PJP52" s="72"/>
      <c r="PJQ52" s="72"/>
      <c r="PKC52" s="72"/>
      <c r="PKD52" s="73"/>
      <c r="PKE52" s="548"/>
      <c r="PKF52" s="72"/>
      <c r="PKG52" s="72"/>
      <c r="PKS52" s="72"/>
      <c r="PKT52" s="73"/>
      <c r="PKU52" s="548"/>
      <c r="PKV52" s="72"/>
      <c r="PKW52" s="72"/>
      <c r="PLI52" s="72"/>
      <c r="PLJ52" s="73"/>
      <c r="PLK52" s="548"/>
      <c r="PLL52" s="72"/>
      <c r="PLM52" s="72"/>
      <c r="PLY52" s="72"/>
      <c r="PLZ52" s="73"/>
      <c r="PMA52" s="548"/>
      <c r="PMB52" s="72"/>
      <c r="PMC52" s="72"/>
      <c r="PMO52" s="72"/>
      <c r="PMP52" s="73"/>
      <c r="PMQ52" s="548"/>
      <c r="PMR52" s="72"/>
      <c r="PMS52" s="72"/>
      <c r="PNE52" s="72"/>
      <c r="PNF52" s="73"/>
      <c r="PNG52" s="548"/>
      <c r="PNH52" s="72"/>
      <c r="PNI52" s="72"/>
      <c r="PNU52" s="72"/>
      <c r="PNV52" s="73"/>
      <c r="PNW52" s="548"/>
      <c r="PNX52" s="72"/>
      <c r="PNY52" s="72"/>
      <c r="POK52" s="72"/>
      <c r="POL52" s="73"/>
      <c r="POM52" s="548"/>
      <c r="PON52" s="72"/>
      <c r="POO52" s="72"/>
      <c r="PPA52" s="72"/>
      <c r="PPB52" s="73"/>
      <c r="PPC52" s="548"/>
      <c r="PPD52" s="72"/>
      <c r="PPE52" s="72"/>
      <c r="PPQ52" s="72"/>
      <c r="PPR52" s="73"/>
      <c r="PPS52" s="548"/>
      <c r="PPT52" s="72"/>
      <c r="PPU52" s="72"/>
      <c r="PQG52" s="72"/>
      <c r="PQH52" s="73"/>
      <c r="PQI52" s="548"/>
      <c r="PQJ52" s="72"/>
      <c r="PQK52" s="72"/>
      <c r="PQW52" s="72"/>
      <c r="PQX52" s="73"/>
      <c r="PQY52" s="548"/>
      <c r="PQZ52" s="72"/>
      <c r="PRA52" s="72"/>
      <c r="PRM52" s="72"/>
      <c r="PRN52" s="73"/>
      <c r="PRO52" s="548"/>
      <c r="PRP52" s="72"/>
      <c r="PRQ52" s="72"/>
      <c r="PSC52" s="72"/>
      <c r="PSD52" s="73"/>
      <c r="PSE52" s="548"/>
      <c r="PSF52" s="72"/>
      <c r="PSG52" s="72"/>
      <c r="PSS52" s="72"/>
      <c r="PST52" s="73"/>
      <c r="PSU52" s="548"/>
      <c r="PSV52" s="72"/>
      <c r="PSW52" s="72"/>
      <c r="PTI52" s="72"/>
      <c r="PTJ52" s="73"/>
      <c r="PTK52" s="548"/>
      <c r="PTL52" s="72"/>
      <c r="PTM52" s="72"/>
      <c r="PTY52" s="72"/>
      <c r="PTZ52" s="73"/>
      <c r="PUA52" s="548"/>
      <c r="PUB52" s="72"/>
      <c r="PUC52" s="72"/>
      <c r="PUO52" s="72"/>
      <c r="PUP52" s="73"/>
      <c r="PUQ52" s="548"/>
      <c r="PUR52" s="72"/>
      <c r="PUS52" s="72"/>
      <c r="PVE52" s="72"/>
      <c r="PVF52" s="73"/>
      <c r="PVG52" s="548"/>
      <c r="PVH52" s="72"/>
      <c r="PVI52" s="72"/>
      <c r="PVU52" s="72"/>
      <c r="PVV52" s="73"/>
      <c r="PVW52" s="548"/>
      <c r="PVX52" s="72"/>
      <c r="PVY52" s="72"/>
      <c r="PWK52" s="72"/>
      <c r="PWL52" s="73"/>
      <c r="PWM52" s="548"/>
      <c r="PWN52" s="72"/>
      <c r="PWO52" s="72"/>
      <c r="PXA52" s="72"/>
      <c r="PXB52" s="73"/>
      <c r="PXC52" s="548"/>
      <c r="PXD52" s="72"/>
      <c r="PXE52" s="72"/>
      <c r="PXQ52" s="72"/>
      <c r="PXR52" s="73"/>
      <c r="PXS52" s="548"/>
      <c r="PXT52" s="72"/>
      <c r="PXU52" s="72"/>
      <c r="PYG52" s="72"/>
      <c r="PYH52" s="73"/>
      <c r="PYI52" s="548"/>
      <c r="PYJ52" s="72"/>
      <c r="PYK52" s="72"/>
      <c r="PYW52" s="72"/>
      <c r="PYX52" s="73"/>
      <c r="PYY52" s="548"/>
      <c r="PYZ52" s="72"/>
      <c r="PZA52" s="72"/>
      <c r="PZM52" s="72"/>
      <c r="PZN52" s="73"/>
      <c r="PZO52" s="548"/>
      <c r="PZP52" s="72"/>
      <c r="PZQ52" s="72"/>
      <c r="QAC52" s="72"/>
      <c r="QAD52" s="73"/>
      <c r="QAE52" s="548"/>
      <c r="QAF52" s="72"/>
      <c r="QAG52" s="72"/>
      <c r="QAS52" s="72"/>
      <c r="QAT52" s="73"/>
      <c r="QAU52" s="548"/>
      <c r="QAV52" s="72"/>
      <c r="QAW52" s="72"/>
      <c r="QBI52" s="72"/>
      <c r="QBJ52" s="73"/>
      <c r="QBK52" s="548"/>
      <c r="QBL52" s="72"/>
      <c r="QBM52" s="72"/>
      <c r="QBY52" s="72"/>
      <c r="QBZ52" s="73"/>
      <c r="QCA52" s="548"/>
      <c r="QCB52" s="72"/>
      <c r="QCC52" s="72"/>
      <c r="QCO52" s="72"/>
      <c r="QCP52" s="73"/>
      <c r="QCQ52" s="548"/>
      <c r="QCR52" s="72"/>
      <c r="QCS52" s="72"/>
      <c r="QDE52" s="72"/>
      <c r="QDF52" s="73"/>
      <c r="QDG52" s="548"/>
      <c r="QDH52" s="72"/>
      <c r="QDI52" s="72"/>
      <c r="QDU52" s="72"/>
      <c r="QDV52" s="73"/>
      <c r="QDW52" s="548"/>
      <c r="QDX52" s="72"/>
      <c r="QDY52" s="72"/>
      <c r="QEK52" s="72"/>
      <c r="QEL52" s="73"/>
      <c r="QEM52" s="548"/>
      <c r="QEN52" s="72"/>
      <c r="QEO52" s="72"/>
      <c r="QFA52" s="72"/>
      <c r="QFB52" s="73"/>
      <c r="QFC52" s="548"/>
      <c r="QFD52" s="72"/>
      <c r="QFE52" s="72"/>
      <c r="QFQ52" s="72"/>
      <c r="QFR52" s="73"/>
      <c r="QFS52" s="548"/>
      <c r="QFT52" s="72"/>
      <c r="QFU52" s="72"/>
      <c r="QGG52" s="72"/>
      <c r="QGH52" s="73"/>
      <c r="QGI52" s="548"/>
      <c r="QGJ52" s="72"/>
      <c r="QGK52" s="72"/>
      <c r="QGW52" s="72"/>
      <c r="QGX52" s="73"/>
      <c r="QGY52" s="548"/>
      <c r="QGZ52" s="72"/>
      <c r="QHA52" s="72"/>
      <c r="QHM52" s="72"/>
      <c r="QHN52" s="73"/>
      <c r="QHO52" s="548"/>
      <c r="QHP52" s="72"/>
      <c r="QHQ52" s="72"/>
      <c r="QIC52" s="72"/>
      <c r="QID52" s="73"/>
      <c r="QIE52" s="548"/>
      <c r="QIF52" s="72"/>
      <c r="QIG52" s="72"/>
      <c r="QIS52" s="72"/>
      <c r="QIT52" s="73"/>
      <c r="QIU52" s="548"/>
      <c r="QIV52" s="72"/>
      <c r="QIW52" s="72"/>
      <c r="QJI52" s="72"/>
      <c r="QJJ52" s="73"/>
      <c r="QJK52" s="548"/>
      <c r="QJL52" s="72"/>
      <c r="QJM52" s="72"/>
      <c r="QJY52" s="72"/>
      <c r="QJZ52" s="73"/>
      <c r="QKA52" s="548"/>
      <c r="QKB52" s="72"/>
      <c r="QKC52" s="72"/>
      <c r="QKO52" s="72"/>
      <c r="QKP52" s="73"/>
      <c r="QKQ52" s="548"/>
      <c r="QKR52" s="72"/>
      <c r="QKS52" s="72"/>
      <c r="QLE52" s="72"/>
      <c r="QLF52" s="73"/>
      <c r="QLG52" s="548"/>
      <c r="QLH52" s="72"/>
      <c r="QLI52" s="72"/>
      <c r="QLU52" s="72"/>
      <c r="QLV52" s="73"/>
      <c r="QLW52" s="548"/>
      <c r="QLX52" s="72"/>
      <c r="QLY52" s="72"/>
      <c r="QMK52" s="72"/>
      <c r="QML52" s="73"/>
      <c r="QMM52" s="548"/>
      <c r="QMN52" s="72"/>
      <c r="QMO52" s="72"/>
      <c r="QNA52" s="72"/>
      <c r="QNB52" s="73"/>
      <c r="QNC52" s="548"/>
      <c r="QND52" s="72"/>
      <c r="QNE52" s="72"/>
      <c r="QNQ52" s="72"/>
      <c r="QNR52" s="73"/>
      <c r="QNS52" s="548"/>
      <c r="QNT52" s="72"/>
      <c r="QNU52" s="72"/>
      <c r="QOG52" s="72"/>
      <c r="QOH52" s="73"/>
      <c r="QOI52" s="548"/>
      <c r="QOJ52" s="72"/>
      <c r="QOK52" s="72"/>
      <c r="QOW52" s="72"/>
      <c r="QOX52" s="73"/>
      <c r="QOY52" s="548"/>
      <c r="QOZ52" s="72"/>
      <c r="QPA52" s="72"/>
      <c r="QPM52" s="72"/>
      <c r="QPN52" s="73"/>
      <c r="QPO52" s="548"/>
      <c r="QPP52" s="72"/>
      <c r="QPQ52" s="72"/>
      <c r="QQC52" s="72"/>
      <c r="QQD52" s="73"/>
      <c r="QQE52" s="548"/>
      <c r="QQF52" s="72"/>
      <c r="QQG52" s="72"/>
      <c r="QQS52" s="72"/>
      <c r="QQT52" s="73"/>
      <c r="QQU52" s="548"/>
      <c r="QQV52" s="72"/>
      <c r="QQW52" s="72"/>
      <c r="QRI52" s="72"/>
      <c r="QRJ52" s="73"/>
      <c r="QRK52" s="548"/>
      <c r="QRL52" s="72"/>
      <c r="QRM52" s="72"/>
      <c r="QRY52" s="72"/>
      <c r="QRZ52" s="73"/>
      <c r="QSA52" s="548"/>
      <c r="QSB52" s="72"/>
      <c r="QSC52" s="72"/>
      <c r="QSO52" s="72"/>
      <c r="QSP52" s="73"/>
      <c r="QSQ52" s="548"/>
      <c r="QSR52" s="72"/>
      <c r="QSS52" s="72"/>
      <c r="QTE52" s="72"/>
      <c r="QTF52" s="73"/>
      <c r="QTG52" s="548"/>
      <c r="QTH52" s="72"/>
      <c r="QTI52" s="72"/>
      <c r="QTU52" s="72"/>
      <c r="QTV52" s="73"/>
      <c r="QTW52" s="548"/>
      <c r="QTX52" s="72"/>
      <c r="QTY52" s="72"/>
      <c r="QUK52" s="72"/>
      <c r="QUL52" s="73"/>
      <c r="QUM52" s="548"/>
      <c r="QUN52" s="72"/>
      <c r="QUO52" s="72"/>
      <c r="QVA52" s="72"/>
      <c r="QVB52" s="73"/>
      <c r="QVC52" s="548"/>
      <c r="QVD52" s="72"/>
      <c r="QVE52" s="72"/>
      <c r="QVQ52" s="72"/>
      <c r="QVR52" s="73"/>
      <c r="QVS52" s="548"/>
      <c r="QVT52" s="72"/>
      <c r="QVU52" s="72"/>
      <c r="QWG52" s="72"/>
      <c r="QWH52" s="73"/>
      <c r="QWI52" s="548"/>
      <c r="QWJ52" s="72"/>
      <c r="QWK52" s="72"/>
      <c r="QWW52" s="72"/>
      <c r="QWX52" s="73"/>
      <c r="QWY52" s="548"/>
      <c r="QWZ52" s="72"/>
      <c r="QXA52" s="72"/>
      <c r="QXM52" s="72"/>
      <c r="QXN52" s="73"/>
      <c r="QXO52" s="548"/>
      <c r="QXP52" s="72"/>
      <c r="QXQ52" s="72"/>
      <c r="QYC52" s="72"/>
      <c r="QYD52" s="73"/>
      <c r="QYE52" s="548"/>
      <c r="QYF52" s="72"/>
      <c r="QYG52" s="72"/>
      <c r="QYS52" s="72"/>
      <c r="QYT52" s="73"/>
      <c r="QYU52" s="548"/>
      <c r="QYV52" s="72"/>
      <c r="QYW52" s="72"/>
      <c r="QZI52" s="72"/>
      <c r="QZJ52" s="73"/>
      <c r="QZK52" s="548"/>
      <c r="QZL52" s="72"/>
      <c r="QZM52" s="72"/>
      <c r="QZY52" s="72"/>
      <c r="QZZ52" s="73"/>
      <c r="RAA52" s="548"/>
      <c r="RAB52" s="72"/>
      <c r="RAC52" s="72"/>
      <c r="RAO52" s="72"/>
      <c r="RAP52" s="73"/>
      <c r="RAQ52" s="548"/>
      <c r="RAR52" s="72"/>
      <c r="RAS52" s="72"/>
      <c r="RBE52" s="72"/>
      <c r="RBF52" s="73"/>
      <c r="RBG52" s="548"/>
      <c r="RBH52" s="72"/>
      <c r="RBI52" s="72"/>
      <c r="RBU52" s="72"/>
      <c r="RBV52" s="73"/>
      <c r="RBW52" s="548"/>
      <c r="RBX52" s="72"/>
      <c r="RBY52" s="72"/>
      <c r="RCK52" s="72"/>
      <c r="RCL52" s="73"/>
      <c r="RCM52" s="548"/>
      <c r="RCN52" s="72"/>
      <c r="RCO52" s="72"/>
      <c r="RDA52" s="72"/>
      <c r="RDB52" s="73"/>
      <c r="RDC52" s="548"/>
      <c r="RDD52" s="72"/>
      <c r="RDE52" s="72"/>
      <c r="RDQ52" s="72"/>
      <c r="RDR52" s="73"/>
      <c r="RDS52" s="548"/>
      <c r="RDT52" s="72"/>
      <c r="RDU52" s="72"/>
      <c r="REG52" s="72"/>
      <c r="REH52" s="73"/>
      <c r="REI52" s="548"/>
      <c r="REJ52" s="72"/>
      <c r="REK52" s="72"/>
      <c r="REW52" s="72"/>
      <c r="REX52" s="73"/>
      <c r="REY52" s="548"/>
      <c r="REZ52" s="72"/>
      <c r="RFA52" s="72"/>
      <c r="RFM52" s="72"/>
      <c r="RFN52" s="73"/>
      <c r="RFO52" s="548"/>
      <c r="RFP52" s="72"/>
      <c r="RFQ52" s="72"/>
      <c r="RGC52" s="72"/>
      <c r="RGD52" s="73"/>
      <c r="RGE52" s="548"/>
      <c r="RGF52" s="72"/>
      <c r="RGG52" s="72"/>
      <c r="RGS52" s="72"/>
      <c r="RGT52" s="73"/>
      <c r="RGU52" s="548"/>
      <c r="RGV52" s="72"/>
      <c r="RGW52" s="72"/>
      <c r="RHI52" s="72"/>
      <c r="RHJ52" s="73"/>
      <c r="RHK52" s="548"/>
      <c r="RHL52" s="72"/>
      <c r="RHM52" s="72"/>
      <c r="RHY52" s="72"/>
      <c r="RHZ52" s="73"/>
      <c r="RIA52" s="548"/>
      <c r="RIB52" s="72"/>
      <c r="RIC52" s="72"/>
      <c r="RIO52" s="72"/>
      <c r="RIP52" s="73"/>
      <c r="RIQ52" s="548"/>
      <c r="RIR52" s="72"/>
      <c r="RIS52" s="72"/>
      <c r="RJE52" s="72"/>
      <c r="RJF52" s="73"/>
      <c r="RJG52" s="548"/>
      <c r="RJH52" s="72"/>
      <c r="RJI52" s="72"/>
      <c r="RJU52" s="72"/>
      <c r="RJV52" s="73"/>
      <c r="RJW52" s="548"/>
      <c r="RJX52" s="72"/>
      <c r="RJY52" s="72"/>
      <c r="RKK52" s="72"/>
      <c r="RKL52" s="73"/>
      <c r="RKM52" s="548"/>
      <c r="RKN52" s="72"/>
      <c r="RKO52" s="72"/>
      <c r="RLA52" s="72"/>
      <c r="RLB52" s="73"/>
      <c r="RLC52" s="548"/>
      <c r="RLD52" s="72"/>
      <c r="RLE52" s="72"/>
      <c r="RLQ52" s="72"/>
      <c r="RLR52" s="73"/>
      <c r="RLS52" s="548"/>
      <c r="RLT52" s="72"/>
      <c r="RLU52" s="72"/>
      <c r="RMG52" s="72"/>
      <c r="RMH52" s="73"/>
      <c r="RMI52" s="548"/>
      <c r="RMJ52" s="72"/>
      <c r="RMK52" s="72"/>
      <c r="RMW52" s="72"/>
      <c r="RMX52" s="73"/>
      <c r="RMY52" s="548"/>
      <c r="RMZ52" s="72"/>
      <c r="RNA52" s="72"/>
      <c r="RNM52" s="72"/>
      <c r="RNN52" s="73"/>
      <c r="RNO52" s="548"/>
      <c r="RNP52" s="72"/>
      <c r="RNQ52" s="72"/>
      <c r="ROC52" s="72"/>
      <c r="ROD52" s="73"/>
      <c r="ROE52" s="548"/>
      <c r="ROF52" s="72"/>
      <c r="ROG52" s="72"/>
      <c r="ROS52" s="72"/>
      <c r="ROT52" s="73"/>
      <c r="ROU52" s="548"/>
      <c r="ROV52" s="72"/>
      <c r="ROW52" s="72"/>
      <c r="RPI52" s="72"/>
      <c r="RPJ52" s="73"/>
      <c r="RPK52" s="548"/>
      <c r="RPL52" s="72"/>
      <c r="RPM52" s="72"/>
      <c r="RPY52" s="72"/>
      <c r="RPZ52" s="73"/>
      <c r="RQA52" s="548"/>
      <c r="RQB52" s="72"/>
      <c r="RQC52" s="72"/>
      <c r="RQO52" s="72"/>
      <c r="RQP52" s="73"/>
      <c r="RQQ52" s="548"/>
      <c r="RQR52" s="72"/>
      <c r="RQS52" s="72"/>
      <c r="RRE52" s="72"/>
      <c r="RRF52" s="73"/>
      <c r="RRG52" s="548"/>
      <c r="RRH52" s="72"/>
      <c r="RRI52" s="72"/>
      <c r="RRU52" s="72"/>
      <c r="RRV52" s="73"/>
      <c r="RRW52" s="548"/>
      <c r="RRX52" s="72"/>
      <c r="RRY52" s="72"/>
      <c r="RSK52" s="72"/>
      <c r="RSL52" s="73"/>
      <c r="RSM52" s="548"/>
      <c r="RSN52" s="72"/>
      <c r="RSO52" s="72"/>
      <c r="RTA52" s="72"/>
      <c r="RTB52" s="73"/>
      <c r="RTC52" s="548"/>
      <c r="RTD52" s="72"/>
      <c r="RTE52" s="72"/>
      <c r="RTQ52" s="72"/>
      <c r="RTR52" s="73"/>
      <c r="RTS52" s="548"/>
      <c r="RTT52" s="72"/>
      <c r="RTU52" s="72"/>
      <c r="RUG52" s="72"/>
      <c r="RUH52" s="73"/>
      <c r="RUI52" s="548"/>
      <c r="RUJ52" s="72"/>
      <c r="RUK52" s="72"/>
      <c r="RUW52" s="72"/>
      <c r="RUX52" s="73"/>
      <c r="RUY52" s="548"/>
      <c r="RUZ52" s="72"/>
      <c r="RVA52" s="72"/>
      <c r="RVM52" s="72"/>
      <c r="RVN52" s="73"/>
      <c r="RVO52" s="548"/>
      <c r="RVP52" s="72"/>
      <c r="RVQ52" s="72"/>
      <c r="RWC52" s="72"/>
      <c r="RWD52" s="73"/>
      <c r="RWE52" s="548"/>
      <c r="RWF52" s="72"/>
      <c r="RWG52" s="72"/>
      <c r="RWS52" s="72"/>
      <c r="RWT52" s="73"/>
      <c r="RWU52" s="548"/>
      <c r="RWV52" s="72"/>
      <c r="RWW52" s="72"/>
      <c r="RXI52" s="72"/>
      <c r="RXJ52" s="73"/>
      <c r="RXK52" s="548"/>
      <c r="RXL52" s="72"/>
      <c r="RXM52" s="72"/>
      <c r="RXY52" s="72"/>
      <c r="RXZ52" s="73"/>
      <c r="RYA52" s="548"/>
      <c r="RYB52" s="72"/>
      <c r="RYC52" s="72"/>
      <c r="RYO52" s="72"/>
      <c r="RYP52" s="73"/>
      <c r="RYQ52" s="548"/>
      <c r="RYR52" s="72"/>
      <c r="RYS52" s="72"/>
      <c r="RZE52" s="72"/>
      <c r="RZF52" s="73"/>
      <c r="RZG52" s="548"/>
      <c r="RZH52" s="72"/>
      <c r="RZI52" s="72"/>
      <c r="RZU52" s="72"/>
      <c r="RZV52" s="73"/>
      <c r="RZW52" s="548"/>
      <c r="RZX52" s="72"/>
      <c r="RZY52" s="72"/>
      <c r="SAK52" s="72"/>
      <c r="SAL52" s="73"/>
      <c r="SAM52" s="548"/>
      <c r="SAN52" s="72"/>
      <c r="SAO52" s="72"/>
      <c r="SBA52" s="72"/>
      <c r="SBB52" s="73"/>
      <c r="SBC52" s="548"/>
      <c r="SBD52" s="72"/>
      <c r="SBE52" s="72"/>
      <c r="SBQ52" s="72"/>
      <c r="SBR52" s="73"/>
      <c r="SBS52" s="548"/>
      <c r="SBT52" s="72"/>
      <c r="SBU52" s="72"/>
      <c r="SCG52" s="72"/>
      <c r="SCH52" s="73"/>
      <c r="SCI52" s="548"/>
      <c r="SCJ52" s="72"/>
      <c r="SCK52" s="72"/>
      <c r="SCW52" s="72"/>
      <c r="SCX52" s="73"/>
      <c r="SCY52" s="548"/>
      <c r="SCZ52" s="72"/>
      <c r="SDA52" s="72"/>
      <c r="SDM52" s="72"/>
      <c r="SDN52" s="73"/>
      <c r="SDO52" s="548"/>
      <c r="SDP52" s="72"/>
      <c r="SDQ52" s="72"/>
      <c r="SEC52" s="72"/>
      <c r="SED52" s="73"/>
      <c r="SEE52" s="548"/>
      <c r="SEF52" s="72"/>
      <c r="SEG52" s="72"/>
      <c r="SES52" s="72"/>
      <c r="SET52" s="73"/>
      <c r="SEU52" s="548"/>
      <c r="SEV52" s="72"/>
      <c r="SEW52" s="72"/>
      <c r="SFI52" s="72"/>
      <c r="SFJ52" s="73"/>
      <c r="SFK52" s="548"/>
      <c r="SFL52" s="72"/>
      <c r="SFM52" s="72"/>
      <c r="SFY52" s="72"/>
      <c r="SFZ52" s="73"/>
      <c r="SGA52" s="548"/>
      <c r="SGB52" s="72"/>
      <c r="SGC52" s="72"/>
      <c r="SGO52" s="72"/>
      <c r="SGP52" s="73"/>
      <c r="SGQ52" s="548"/>
      <c r="SGR52" s="72"/>
      <c r="SGS52" s="72"/>
      <c r="SHE52" s="72"/>
      <c r="SHF52" s="73"/>
      <c r="SHG52" s="548"/>
      <c r="SHH52" s="72"/>
      <c r="SHI52" s="72"/>
      <c r="SHU52" s="72"/>
      <c r="SHV52" s="73"/>
      <c r="SHW52" s="548"/>
      <c r="SHX52" s="72"/>
      <c r="SHY52" s="72"/>
      <c r="SIK52" s="72"/>
      <c r="SIL52" s="73"/>
      <c r="SIM52" s="548"/>
      <c r="SIN52" s="72"/>
      <c r="SIO52" s="72"/>
      <c r="SJA52" s="72"/>
      <c r="SJB52" s="73"/>
      <c r="SJC52" s="548"/>
      <c r="SJD52" s="72"/>
      <c r="SJE52" s="72"/>
      <c r="SJQ52" s="72"/>
      <c r="SJR52" s="73"/>
      <c r="SJS52" s="548"/>
      <c r="SJT52" s="72"/>
      <c r="SJU52" s="72"/>
      <c r="SKG52" s="72"/>
      <c r="SKH52" s="73"/>
      <c r="SKI52" s="548"/>
      <c r="SKJ52" s="72"/>
      <c r="SKK52" s="72"/>
      <c r="SKW52" s="72"/>
      <c r="SKX52" s="73"/>
      <c r="SKY52" s="548"/>
      <c r="SKZ52" s="72"/>
      <c r="SLA52" s="72"/>
      <c r="SLM52" s="72"/>
      <c r="SLN52" s="73"/>
      <c r="SLO52" s="548"/>
      <c r="SLP52" s="72"/>
      <c r="SLQ52" s="72"/>
      <c r="SMC52" s="72"/>
      <c r="SMD52" s="73"/>
      <c r="SME52" s="548"/>
      <c r="SMF52" s="72"/>
      <c r="SMG52" s="72"/>
      <c r="SMS52" s="72"/>
      <c r="SMT52" s="73"/>
      <c r="SMU52" s="548"/>
      <c r="SMV52" s="72"/>
      <c r="SMW52" s="72"/>
      <c r="SNI52" s="72"/>
      <c r="SNJ52" s="73"/>
      <c r="SNK52" s="548"/>
      <c r="SNL52" s="72"/>
      <c r="SNM52" s="72"/>
      <c r="SNY52" s="72"/>
      <c r="SNZ52" s="73"/>
      <c r="SOA52" s="548"/>
      <c r="SOB52" s="72"/>
      <c r="SOC52" s="72"/>
      <c r="SOO52" s="72"/>
      <c r="SOP52" s="73"/>
      <c r="SOQ52" s="548"/>
      <c r="SOR52" s="72"/>
      <c r="SOS52" s="72"/>
      <c r="SPE52" s="72"/>
      <c r="SPF52" s="73"/>
      <c r="SPG52" s="548"/>
      <c r="SPH52" s="72"/>
      <c r="SPI52" s="72"/>
      <c r="SPU52" s="72"/>
      <c r="SPV52" s="73"/>
      <c r="SPW52" s="548"/>
      <c r="SPX52" s="72"/>
      <c r="SPY52" s="72"/>
      <c r="SQK52" s="72"/>
      <c r="SQL52" s="73"/>
      <c r="SQM52" s="548"/>
      <c r="SQN52" s="72"/>
      <c r="SQO52" s="72"/>
      <c r="SRA52" s="72"/>
      <c r="SRB52" s="73"/>
      <c r="SRC52" s="548"/>
      <c r="SRD52" s="72"/>
      <c r="SRE52" s="72"/>
      <c r="SRQ52" s="72"/>
      <c r="SRR52" s="73"/>
      <c r="SRS52" s="548"/>
      <c r="SRT52" s="72"/>
      <c r="SRU52" s="72"/>
      <c r="SSG52" s="72"/>
      <c r="SSH52" s="73"/>
      <c r="SSI52" s="548"/>
      <c r="SSJ52" s="72"/>
      <c r="SSK52" s="72"/>
      <c r="SSW52" s="72"/>
      <c r="SSX52" s="73"/>
      <c r="SSY52" s="548"/>
      <c r="SSZ52" s="72"/>
      <c r="STA52" s="72"/>
      <c r="STM52" s="72"/>
      <c r="STN52" s="73"/>
      <c r="STO52" s="548"/>
      <c r="STP52" s="72"/>
      <c r="STQ52" s="72"/>
      <c r="SUC52" s="72"/>
      <c r="SUD52" s="73"/>
      <c r="SUE52" s="548"/>
      <c r="SUF52" s="72"/>
      <c r="SUG52" s="72"/>
      <c r="SUS52" s="72"/>
      <c r="SUT52" s="73"/>
      <c r="SUU52" s="548"/>
      <c r="SUV52" s="72"/>
      <c r="SUW52" s="72"/>
      <c r="SVI52" s="72"/>
      <c r="SVJ52" s="73"/>
      <c r="SVK52" s="548"/>
      <c r="SVL52" s="72"/>
      <c r="SVM52" s="72"/>
      <c r="SVY52" s="72"/>
      <c r="SVZ52" s="73"/>
      <c r="SWA52" s="548"/>
      <c r="SWB52" s="72"/>
      <c r="SWC52" s="72"/>
      <c r="SWO52" s="72"/>
      <c r="SWP52" s="73"/>
      <c r="SWQ52" s="548"/>
      <c r="SWR52" s="72"/>
      <c r="SWS52" s="72"/>
      <c r="SXE52" s="72"/>
      <c r="SXF52" s="73"/>
      <c r="SXG52" s="548"/>
      <c r="SXH52" s="72"/>
      <c r="SXI52" s="72"/>
      <c r="SXU52" s="72"/>
      <c r="SXV52" s="73"/>
      <c r="SXW52" s="548"/>
      <c r="SXX52" s="72"/>
      <c r="SXY52" s="72"/>
      <c r="SYK52" s="72"/>
      <c r="SYL52" s="73"/>
      <c r="SYM52" s="548"/>
      <c r="SYN52" s="72"/>
      <c r="SYO52" s="72"/>
      <c r="SZA52" s="72"/>
      <c r="SZB52" s="73"/>
      <c r="SZC52" s="548"/>
      <c r="SZD52" s="72"/>
      <c r="SZE52" s="72"/>
      <c r="SZQ52" s="72"/>
      <c r="SZR52" s="73"/>
      <c r="SZS52" s="548"/>
      <c r="SZT52" s="72"/>
      <c r="SZU52" s="72"/>
      <c r="TAG52" s="72"/>
      <c r="TAH52" s="73"/>
      <c r="TAI52" s="548"/>
      <c r="TAJ52" s="72"/>
      <c r="TAK52" s="72"/>
      <c r="TAW52" s="72"/>
      <c r="TAX52" s="73"/>
      <c r="TAY52" s="548"/>
      <c r="TAZ52" s="72"/>
      <c r="TBA52" s="72"/>
      <c r="TBM52" s="72"/>
      <c r="TBN52" s="73"/>
      <c r="TBO52" s="548"/>
      <c r="TBP52" s="72"/>
      <c r="TBQ52" s="72"/>
      <c r="TCC52" s="72"/>
      <c r="TCD52" s="73"/>
      <c r="TCE52" s="548"/>
      <c r="TCF52" s="72"/>
      <c r="TCG52" s="72"/>
      <c r="TCS52" s="72"/>
      <c r="TCT52" s="73"/>
      <c r="TCU52" s="548"/>
      <c r="TCV52" s="72"/>
      <c r="TCW52" s="72"/>
      <c r="TDI52" s="72"/>
      <c r="TDJ52" s="73"/>
      <c r="TDK52" s="548"/>
      <c r="TDL52" s="72"/>
      <c r="TDM52" s="72"/>
      <c r="TDY52" s="72"/>
      <c r="TDZ52" s="73"/>
      <c r="TEA52" s="548"/>
      <c r="TEB52" s="72"/>
      <c r="TEC52" s="72"/>
      <c r="TEO52" s="72"/>
      <c r="TEP52" s="73"/>
      <c r="TEQ52" s="548"/>
      <c r="TER52" s="72"/>
      <c r="TES52" s="72"/>
      <c r="TFE52" s="72"/>
      <c r="TFF52" s="73"/>
      <c r="TFG52" s="548"/>
      <c r="TFH52" s="72"/>
      <c r="TFI52" s="72"/>
      <c r="TFU52" s="72"/>
      <c r="TFV52" s="73"/>
      <c r="TFW52" s="548"/>
      <c r="TFX52" s="72"/>
      <c r="TFY52" s="72"/>
      <c r="TGK52" s="72"/>
      <c r="TGL52" s="73"/>
      <c r="TGM52" s="548"/>
      <c r="TGN52" s="72"/>
      <c r="TGO52" s="72"/>
      <c r="THA52" s="72"/>
      <c r="THB52" s="73"/>
      <c r="THC52" s="548"/>
      <c r="THD52" s="72"/>
      <c r="THE52" s="72"/>
      <c r="THQ52" s="72"/>
      <c r="THR52" s="73"/>
      <c r="THS52" s="548"/>
      <c r="THT52" s="72"/>
      <c r="THU52" s="72"/>
      <c r="TIG52" s="72"/>
      <c r="TIH52" s="73"/>
      <c r="TII52" s="548"/>
      <c r="TIJ52" s="72"/>
      <c r="TIK52" s="72"/>
      <c r="TIW52" s="72"/>
      <c r="TIX52" s="73"/>
      <c r="TIY52" s="548"/>
      <c r="TIZ52" s="72"/>
      <c r="TJA52" s="72"/>
      <c r="TJM52" s="72"/>
      <c r="TJN52" s="73"/>
      <c r="TJO52" s="548"/>
      <c r="TJP52" s="72"/>
      <c r="TJQ52" s="72"/>
      <c r="TKC52" s="72"/>
      <c r="TKD52" s="73"/>
      <c r="TKE52" s="548"/>
      <c r="TKF52" s="72"/>
      <c r="TKG52" s="72"/>
      <c r="TKS52" s="72"/>
      <c r="TKT52" s="73"/>
      <c r="TKU52" s="548"/>
      <c r="TKV52" s="72"/>
      <c r="TKW52" s="72"/>
      <c r="TLI52" s="72"/>
      <c r="TLJ52" s="73"/>
      <c r="TLK52" s="548"/>
      <c r="TLL52" s="72"/>
      <c r="TLM52" s="72"/>
      <c r="TLY52" s="72"/>
      <c r="TLZ52" s="73"/>
      <c r="TMA52" s="548"/>
      <c r="TMB52" s="72"/>
      <c r="TMC52" s="72"/>
      <c r="TMO52" s="72"/>
      <c r="TMP52" s="73"/>
      <c r="TMQ52" s="548"/>
      <c r="TMR52" s="72"/>
      <c r="TMS52" s="72"/>
      <c r="TNE52" s="72"/>
      <c r="TNF52" s="73"/>
      <c r="TNG52" s="548"/>
      <c r="TNH52" s="72"/>
      <c r="TNI52" s="72"/>
      <c r="TNU52" s="72"/>
      <c r="TNV52" s="73"/>
      <c r="TNW52" s="548"/>
      <c r="TNX52" s="72"/>
      <c r="TNY52" s="72"/>
      <c r="TOK52" s="72"/>
      <c r="TOL52" s="73"/>
      <c r="TOM52" s="548"/>
      <c r="TON52" s="72"/>
      <c r="TOO52" s="72"/>
      <c r="TPA52" s="72"/>
      <c r="TPB52" s="73"/>
      <c r="TPC52" s="548"/>
      <c r="TPD52" s="72"/>
      <c r="TPE52" s="72"/>
      <c r="TPQ52" s="72"/>
      <c r="TPR52" s="73"/>
      <c r="TPS52" s="548"/>
      <c r="TPT52" s="72"/>
      <c r="TPU52" s="72"/>
      <c r="TQG52" s="72"/>
      <c r="TQH52" s="73"/>
      <c r="TQI52" s="548"/>
      <c r="TQJ52" s="72"/>
      <c r="TQK52" s="72"/>
      <c r="TQW52" s="72"/>
      <c r="TQX52" s="73"/>
      <c r="TQY52" s="548"/>
      <c r="TQZ52" s="72"/>
      <c r="TRA52" s="72"/>
      <c r="TRM52" s="72"/>
      <c r="TRN52" s="73"/>
      <c r="TRO52" s="548"/>
      <c r="TRP52" s="72"/>
      <c r="TRQ52" s="72"/>
      <c r="TSC52" s="72"/>
      <c r="TSD52" s="73"/>
      <c r="TSE52" s="548"/>
      <c r="TSF52" s="72"/>
      <c r="TSG52" s="72"/>
      <c r="TSS52" s="72"/>
      <c r="TST52" s="73"/>
      <c r="TSU52" s="548"/>
      <c r="TSV52" s="72"/>
      <c r="TSW52" s="72"/>
      <c r="TTI52" s="72"/>
      <c r="TTJ52" s="73"/>
      <c r="TTK52" s="548"/>
      <c r="TTL52" s="72"/>
      <c r="TTM52" s="72"/>
      <c r="TTY52" s="72"/>
      <c r="TTZ52" s="73"/>
      <c r="TUA52" s="548"/>
      <c r="TUB52" s="72"/>
      <c r="TUC52" s="72"/>
      <c r="TUO52" s="72"/>
      <c r="TUP52" s="73"/>
      <c r="TUQ52" s="548"/>
      <c r="TUR52" s="72"/>
      <c r="TUS52" s="72"/>
      <c r="TVE52" s="72"/>
      <c r="TVF52" s="73"/>
      <c r="TVG52" s="548"/>
      <c r="TVH52" s="72"/>
      <c r="TVI52" s="72"/>
      <c r="TVU52" s="72"/>
      <c r="TVV52" s="73"/>
      <c r="TVW52" s="548"/>
      <c r="TVX52" s="72"/>
      <c r="TVY52" s="72"/>
      <c r="TWK52" s="72"/>
      <c r="TWL52" s="73"/>
      <c r="TWM52" s="548"/>
      <c r="TWN52" s="72"/>
      <c r="TWO52" s="72"/>
      <c r="TXA52" s="72"/>
      <c r="TXB52" s="73"/>
      <c r="TXC52" s="548"/>
      <c r="TXD52" s="72"/>
      <c r="TXE52" s="72"/>
      <c r="TXQ52" s="72"/>
      <c r="TXR52" s="73"/>
      <c r="TXS52" s="548"/>
      <c r="TXT52" s="72"/>
      <c r="TXU52" s="72"/>
      <c r="TYG52" s="72"/>
      <c r="TYH52" s="73"/>
      <c r="TYI52" s="548"/>
      <c r="TYJ52" s="72"/>
      <c r="TYK52" s="72"/>
      <c r="TYW52" s="72"/>
      <c r="TYX52" s="73"/>
      <c r="TYY52" s="548"/>
      <c r="TYZ52" s="72"/>
      <c r="TZA52" s="72"/>
      <c r="TZM52" s="72"/>
      <c r="TZN52" s="73"/>
      <c r="TZO52" s="548"/>
      <c r="TZP52" s="72"/>
      <c r="TZQ52" s="72"/>
      <c r="UAC52" s="72"/>
      <c r="UAD52" s="73"/>
      <c r="UAE52" s="548"/>
      <c r="UAF52" s="72"/>
      <c r="UAG52" s="72"/>
      <c r="UAS52" s="72"/>
      <c r="UAT52" s="73"/>
      <c r="UAU52" s="548"/>
      <c r="UAV52" s="72"/>
      <c r="UAW52" s="72"/>
      <c r="UBI52" s="72"/>
      <c r="UBJ52" s="73"/>
      <c r="UBK52" s="548"/>
      <c r="UBL52" s="72"/>
      <c r="UBM52" s="72"/>
      <c r="UBY52" s="72"/>
      <c r="UBZ52" s="73"/>
      <c r="UCA52" s="548"/>
      <c r="UCB52" s="72"/>
      <c r="UCC52" s="72"/>
      <c r="UCO52" s="72"/>
      <c r="UCP52" s="73"/>
      <c r="UCQ52" s="548"/>
      <c r="UCR52" s="72"/>
      <c r="UCS52" s="72"/>
      <c r="UDE52" s="72"/>
      <c r="UDF52" s="73"/>
      <c r="UDG52" s="548"/>
      <c r="UDH52" s="72"/>
      <c r="UDI52" s="72"/>
      <c r="UDU52" s="72"/>
      <c r="UDV52" s="73"/>
      <c r="UDW52" s="548"/>
      <c r="UDX52" s="72"/>
      <c r="UDY52" s="72"/>
      <c r="UEK52" s="72"/>
      <c r="UEL52" s="73"/>
      <c r="UEM52" s="548"/>
      <c r="UEN52" s="72"/>
      <c r="UEO52" s="72"/>
      <c r="UFA52" s="72"/>
      <c r="UFB52" s="73"/>
      <c r="UFC52" s="548"/>
      <c r="UFD52" s="72"/>
      <c r="UFE52" s="72"/>
      <c r="UFQ52" s="72"/>
      <c r="UFR52" s="73"/>
      <c r="UFS52" s="548"/>
      <c r="UFT52" s="72"/>
      <c r="UFU52" s="72"/>
      <c r="UGG52" s="72"/>
      <c r="UGH52" s="73"/>
      <c r="UGI52" s="548"/>
      <c r="UGJ52" s="72"/>
      <c r="UGK52" s="72"/>
      <c r="UGW52" s="72"/>
      <c r="UGX52" s="73"/>
      <c r="UGY52" s="548"/>
      <c r="UGZ52" s="72"/>
      <c r="UHA52" s="72"/>
      <c r="UHM52" s="72"/>
      <c r="UHN52" s="73"/>
      <c r="UHO52" s="548"/>
      <c r="UHP52" s="72"/>
      <c r="UHQ52" s="72"/>
      <c r="UIC52" s="72"/>
      <c r="UID52" s="73"/>
      <c r="UIE52" s="548"/>
      <c r="UIF52" s="72"/>
      <c r="UIG52" s="72"/>
      <c r="UIS52" s="72"/>
      <c r="UIT52" s="73"/>
      <c r="UIU52" s="548"/>
      <c r="UIV52" s="72"/>
      <c r="UIW52" s="72"/>
      <c r="UJI52" s="72"/>
      <c r="UJJ52" s="73"/>
      <c r="UJK52" s="548"/>
      <c r="UJL52" s="72"/>
      <c r="UJM52" s="72"/>
      <c r="UJY52" s="72"/>
      <c r="UJZ52" s="73"/>
      <c r="UKA52" s="548"/>
      <c r="UKB52" s="72"/>
      <c r="UKC52" s="72"/>
      <c r="UKO52" s="72"/>
      <c r="UKP52" s="73"/>
      <c r="UKQ52" s="548"/>
      <c r="UKR52" s="72"/>
      <c r="UKS52" s="72"/>
      <c r="ULE52" s="72"/>
      <c r="ULF52" s="73"/>
      <c r="ULG52" s="548"/>
      <c r="ULH52" s="72"/>
      <c r="ULI52" s="72"/>
      <c r="ULU52" s="72"/>
      <c r="ULV52" s="73"/>
      <c r="ULW52" s="548"/>
      <c r="ULX52" s="72"/>
      <c r="ULY52" s="72"/>
      <c r="UMK52" s="72"/>
      <c r="UML52" s="73"/>
      <c r="UMM52" s="548"/>
      <c r="UMN52" s="72"/>
      <c r="UMO52" s="72"/>
      <c r="UNA52" s="72"/>
      <c r="UNB52" s="73"/>
      <c r="UNC52" s="548"/>
      <c r="UND52" s="72"/>
      <c r="UNE52" s="72"/>
      <c r="UNQ52" s="72"/>
      <c r="UNR52" s="73"/>
      <c r="UNS52" s="548"/>
      <c r="UNT52" s="72"/>
      <c r="UNU52" s="72"/>
      <c r="UOG52" s="72"/>
      <c r="UOH52" s="73"/>
      <c r="UOI52" s="548"/>
      <c r="UOJ52" s="72"/>
      <c r="UOK52" s="72"/>
      <c r="UOW52" s="72"/>
      <c r="UOX52" s="73"/>
      <c r="UOY52" s="548"/>
      <c r="UOZ52" s="72"/>
      <c r="UPA52" s="72"/>
      <c r="UPM52" s="72"/>
      <c r="UPN52" s="73"/>
      <c r="UPO52" s="548"/>
      <c r="UPP52" s="72"/>
      <c r="UPQ52" s="72"/>
      <c r="UQC52" s="72"/>
      <c r="UQD52" s="73"/>
      <c r="UQE52" s="548"/>
      <c r="UQF52" s="72"/>
      <c r="UQG52" s="72"/>
      <c r="UQS52" s="72"/>
      <c r="UQT52" s="73"/>
      <c r="UQU52" s="548"/>
      <c r="UQV52" s="72"/>
      <c r="UQW52" s="72"/>
      <c r="URI52" s="72"/>
      <c r="URJ52" s="73"/>
      <c r="URK52" s="548"/>
      <c r="URL52" s="72"/>
      <c r="URM52" s="72"/>
      <c r="URY52" s="72"/>
      <c r="URZ52" s="73"/>
      <c r="USA52" s="548"/>
      <c r="USB52" s="72"/>
      <c r="USC52" s="72"/>
      <c r="USO52" s="72"/>
      <c r="USP52" s="73"/>
      <c r="USQ52" s="548"/>
      <c r="USR52" s="72"/>
      <c r="USS52" s="72"/>
      <c r="UTE52" s="72"/>
      <c r="UTF52" s="73"/>
      <c r="UTG52" s="548"/>
      <c r="UTH52" s="72"/>
      <c r="UTI52" s="72"/>
      <c r="UTU52" s="72"/>
      <c r="UTV52" s="73"/>
      <c r="UTW52" s="548"/>
      <c r="UTX52" s="72"/>
      <c r="UTY52" s="72"/>
      <c r="UUK52" s="72"/>
      <c r="UUL52" s="73"/>
      <c r="UUM52" s="548"/>
      <c r="UUN52" s="72"/>
      <c r="UUO52" s="72"/>
      <c r="UVA52" s="72"/>
      <c r="UVB52" s="73"/>
      <c r="UVC52" s="548"/>
      <c r="UVD52" s="72"/>
      <c r="UVE52" s="72"/>
      <c r="UVQ52" s="72"/>
      <c r="UVR52" s="73"/>
      <c r="UVS52" s="548"/>
      <c r="UVT52" s="72"/>
      <c r="UVU52" s="72"/>
      <c r="UWG52" s="72"/>
      <c r="UWH52" s="73"/>
      <c r="UWI52" s="548"/>
      <c r="UWJ52" s="72"/>
      <c r="UWK52" s="72"/>
      <c r="UWW52" s="72"/>
      <c r="UWX52" s="73"/>
      <c r="UWY52" s="548"/>
      <c r="UWZ52" s="72"/>
      <c r="UXA52" s="72"/>
      <c r="UXM52" s="72"/>
      <c r="UXN52" s="73"/>
      <c r="UXO52" s="548"/>
      <c r="UXP52" s="72"/>
      <c r="UXQ52" s="72"/>
      <c r="UYC52" s="72"/>
      <c r="UYD52" s="73"/>
      <c r="UYE52" s="548"/>
      <c r="UYF52" s="72"/>
      <c r="UYG52" s="72"/>
      <c r="UYS52" s="72"/>
      <c r="UYT52" s="73"/>
      <c r="UYU52" s="548"/>
      <c r="UYV52" s="72"/>
      <c r="UYW52" s="72"/>
      <c r="UZI52" s="72"/>
      <c r="UZJ52" s="73"/>
      <c r="UZK52" s="548"/>
      <c r="UZL52" s="72"/>
      <c r="UZM52" s="72"/>
      <c r="UZY52" s="72"/>
      <c r="UZZ52" s="73"/>
      <c r="VAA52" s="548"/>
      <c r="VAB52" s="72"/>
      <c r="VAC52" s="72"/>
      <c r="VAO52" s="72"/>
      <c r="VAP52" s="73"/>
      <c r="VAQ52" s="548"/>
      <c r="VAR52" s="72"/>
      <c r="VAS52" s="72"/>
      <c r="VBE52" s="72"/>
      <c r="VBF52" s="73"/>
      <c r="VBG52" s="548"/>
      <c r="VBH52" s="72"/>
      <c r="VBI52" s="72"/>
      <c r="VBU52" s="72"/>
      <c r="VBV52" s="73"/>
      <c r="VBW52" s="548"/>
      <c r="VBX52" s="72"/>
      <c r="VBY52" s="72"/>
      <c r="VCK52" s="72"/>
      <c r="VCL52" s="73"/>
      <c r="VCM52" s="548"/>
      <c r="VCN52" s="72"/>
      <c r="VCO52" s="72"/>
      <c r="VDA52" s="72"/>
      <c r="VDB52" s="73"/>
      <c r="VDC52" s="548"/>
      <c r="VDD52" s="72"/>
      <c r="VDE52" s="72"/>
      <c r="VDQ52" s="72"/>
      <c r="VDR52" s="73"/>
      <c r="VDS52" s="548"/>
      <c r="VDT52" s="72"/>
      <c r="VDU52" s="72"/>
      <c r="VEG52" s="72"/>
      <c r="VEH52" s="73"/>
      <c r="VEI52" s="548"/>
      <c r="VEJ52" s="72"/>
      <c r="VEK52" s="72"/>
      <c r="VEW52" s="72"/>
      <c r="VEX52" s="73"/>
      <c r="VEY52" s="548"/>
      <c r="VEZ52" s="72"/>
      <c r="VFA52" s="72"/>
      <c r="VFM52" s="72"/>
      <c r="VFN52" s="73"/>
      <c r="VFO52" s="548"/>
      <c r="VFP52" s="72"/>
      <c r="VFQ52" s="72"/>
      <c r="VGC52" s="72"/>
      <c r="VGD52" s="73"/>
      <c r="VGE52" s="548"/>
      <c r="VGF52" s="72"/>
      <c r="VGG52" s="72"/>
      <c r="VGS52" s="72"/>
      <c r="VGT52" s="73"/>
      <c r="VGU52" s="548"/>
      <c r="VGV52" s="72"/>
      <c r="VGW52" s="72"/>
      <c r="VHI52" s="72"/>
      <c r="VHJ52" s="73"/>
      <c r="VHK52" s="548"/>
      <c r="VHL52" s="72"/>
      <c r="VHM52" s="72"/>
      <c r="VHY52" s="72"/>
      <c r="VHZ52" s="73"/>
      <c r="VIA52" s="548"/>
      <c r="VIB52" s="72"/>
      <c r="VIC52" s="72"/>
      <c r="VIO52" s="72"/>
      <c r="VIP52" s="73"/>
      <c r="VIQ52" s="548"/>
      <c r="VIR52" s="72"/>
      <c r="VIS52" s="72"/>
      <c r="VJE52" s="72"/>
      <c r="VJF52" s="73"/>
      <c r="VJG52" s="548"/>
      <c r="VJH52" s="72"/>
      <c r="VJI52" s="72"/>
      <c r="VJU52" s="72"/>
      <c r="VJV52" s="73"/>
      <c r="VJW52" s="548"/>
      <c r="VJX52" s="72"/>
      <c r="VJY52" s="72"/>
      <c r="VKK52" s="72"/>
      <c r="VKL52" s="73"/>
      <c r="VKM52" s="548"/>
      <c r="VKN52" s="72"/>
      <c r="VKO52" s="72"/>
      <c r="VLA52" s="72"/>
      <c r="VLB52" s="73"/>
      <c r="VLC52" s="548"/>
      <c r="VLD52" s="72"/>
      <c r="VLE52" s="72"/>
      <c r="VLQ52" s="72"/>
      <c r="VLR52" s="73"/>
      <c r="VLS52" s="548"/>
      <c r="VLT52" s="72"/>
      <c r="VLU52" s="72"/>
      <c r="VMG52" s="72"/>
      <c r="VMH52" s="73"/>
      <c r="VMI52" s="548"/>
      <c r="VMJ52" s="72"/>
      <c r="VMK52" s="72"/>
      <c r="VMW52" s="72"/>
      <c r="VMX52" s="73"/>
      <c r="VMY52" s="548"/>
      <c r="VMZ52" s="72"/>
      <c r="VNA52" s="72"/>
      <c r="VNM52" s="72"/>
      <c r="VNN52" s="73"/>
      <c r="VNO52" s="548"/>
      <c r="VNP52" s="72"/>
      <c r="VNQ52" s="72"/>
      <c r="VOC52" s="72"/>
      <c r="VOD52" s="73"/>
      <c r="VOE52" s="548"/>
      <c r="VOF52" s="72"/>
      <c r="VOG52" s="72"/>
      <c r="VOS52" s="72"/>
      <c r="VOT52" s="73"/>
      <c r="VOU52" s="548"/>
      <c r="VOV52" s="72"/>
      <c r="VOW52" s="72"/>
      <c r="VPI52" s="72"/>
      <c r="VPJ52" s="73"/>
      <c r="VPK52" s="548"/>
      <c r="VPL52" s="72"/>
      <c r="VPM52" s="72"/>
      <c r="VPY52" s="72"/>
      <c r="VPZ52" s="73"/>
      <c r="VQA52" s="548"/>
      <c r="VQB52" s="72"/>
      <c r="VQC52" s="72"/>
      <c r="VQO52" s="72"/>
      <c r="VQP52" s="73"/>
      <c r="VQQ52" s="548"/>
      <c r="VQR52" s="72"/>
      <c r="VQS52" s="72"/>
      <c r="VRE52" s="72"/>
      <c r="VRF52" s="73"/>
      <c r="VRG52" s="548"/>
      <c r="VRH52" s="72"/>
      <c r="VRI52" s="72"/>
      <c r="VRU52" s="72"/>
      <c r="VRV52" s="73"/>
      <c r="VRW52" s="548"/>
      <c r="VRX52" s="72"/>
      <c r="VRY52" s="72"/>
      <c r="VSK52" s="72"/>
      <c r="VSL52" s="73"/>
      <c r="VSM52" s="548"/>
      <c r="VSN52" s="72"/>
      <c r="VSO52" s="72"/>
      <c r="VTA52" s="72"/>
      <c r="VTB52" s="73"/>
      <c r="VTC52" s="548"/>
      <c r="VTD52" s="72"/>
      <c r="VTE52" s="72"/>
      <c r="VTQ52" s="72"/>
      <c r="VTR52" s="73"/>
      <c r="VTS52" s="548"/>
      <c r="VTT52" s="72"/>
      <c r="VTU52" s="72"/>
      <c r="VUG52" s="72"/>
      <c r="VUH52" s="73"/>
      <c r="VUI52" s="548"/>
      <c r="VUJ52" s="72"/>
      <c r="VUK52" s="72"/>
      <c r="VUW52" s="72"/>
      <c r="VUX52" s="73"/>
      <c r="VUY52" s="548"/>
      <c r="VUZ52" s="72"/>
      <c r="VVA52" s="72"/>
      <c r="VVM52" s="72"/>
      <c r="VVN52" s="73"/>
      <c r="VVO52" s="548"/>
      <c r="VVP52" s="72"/>
      <c r="VVQ52" s="72"/>
      <c r="VWC52" s="72"/>
      <c r="VWD52" s="73"/>
      <c r="VWE52" s="548"/>
      <c r="VWF52" s="72"/>
      <c r="VWG52" s="72"/>
      <c r="VWS52" s="72"/>
      <c r="VWT52" s="73"/>
      <c r="VWU52" s="548"/>
      <c r="VWV52" s="72"/>
      <c r="VWW52" s="72"/>
      <c r="VXI52" s="72"/>
      <c r="VXJ52" s="73"/>
      <c r="VXK52" s="548"/>
      <c r="VXL52" s="72"/>
      <c r="VXM52" s="72"/>
      <c r="VXY52" s="72"/>
      <c r="VXZ52" s="73"/>
      <c r="VYA52" s="548"/>
      <c r="VYB52" s="72"/>
      <c r="VYC52" s="72"/>
      <c r="VYO52" s="72"/>
      <c r="VYP52" s="73"/>
      <c r="VYQ52" s="548"/>
      <c r="VYR52" s="72"/>
      <c r="VYS52" s="72"/>
      <c r="VZE52" s="72"/>
      <c r="VZF52" s="73"/>
      <c r="VZG52" s="548"/>
      <c r="VZH52" s="72"/>
      <c r="VZI52" s="72"/>
      <c r="VZU52" s="72"/>
      <c r="VZV52" s="73"/>
      <c r="VZW52" s="548"/>
      <c r="VZX52" s="72"/>
      <c r="VZY52" s="72"/>
      <c r="WAK52" s="72"/>
      <c r="WAL52" s="73"/>
      <c r="WAM52" s="548"/>
      <c r="WAN52" s="72"/>
      <c r="WAO52" s="72"/>
      <c r="WBA52" s="72"/>
      <c r="WBB52" s="73"/>
      <c r="WBC52" s="548"/>
      <c r="WBD52" s="72"/>
      <c r="WBE52" s="72"/>
      <c r="WBQ52" s="72"/>
      <c r="WBR52" s="73"/>
      <c r="WBS52" s="548"/>
      <c r="WBT52" s="72"/>
      <c r="WBU52" s="72"/>
      <c r="WCG52" s="72"/>
      <c r="WCH52" s="73"/>
      <c r="WCI52" s="548"/>
      <c r="WCJ52" s="72"/>
      <c r="WCK52" s="72"/>
      <c r="WCW52" s="72"/>
      <c r="WCX52" s="73"/>
      <c r="WCY52" s="548"/>
      <c r="WCZ52" s="72"/>
      <c r="WDA52" s="72"/>
      <c r="WDM52" s="72"/>
      <c r="WDN52" s="73"/>
      <c r="WDO52" s="548"/>
      <c r="WDP52" s="72"/>
      <c r="WDQ52" s="72"/>
      <c r="WEC52" s="72"/>
      <c r="WED52" s="73"/>
      <c r="WEE52" s="548"/>
      <c r="WEF52" s="72"/>
      <c r="WEG52" s="72"/>
      <c r="WES52" s="72"/>
      <c r="WET52" s="73"/>
      <c r="WEU52" s="548"/>
      <c r="WEV52" s="72"/>
      <c r="WEW52" s="72"/>
      <c r="WFI52" s="72"/>
      <c r="WFJ52" s="73"/>
      <c r="WFK52" s="548"/>
      <c r="WFL52" s="72"/>
      <c r="WFM52" s="72"/>
      <c r="WFY52" s="72"/>
      <c r="WFZ52" s="73"/>
      <c r="WGA52" s="548"/>
      <c r="WGB52" s="72"/>
      <c r="WGC52" s="72"/>
      <c r="WGO52" s="72"/>
      <c r="WGP52" s="73"/>
      <c r="WGQ52" s="548"/>
      <c r="WGR52" s="72"/>
      <c r="WGS52" s="72"/>
      <c r="WHE52" s="72"/>
      <c r="WHF52" s="73"/>
      <c r="WHG52" s="548"/>
      <c r="WHH52" s="72"/>
      <c r="WHI52" s="72"/>
      <c r="WHU52" s="72"/>
      <c r="WHV52" s="73"/>
      <c r="WHW52" s="548"/>
      <c r="WHX52" s="72"/>
      <c r="WHY52" s="72"/>
      <c r="WIK52" s="72"/>
      <c r="WIL52" s="73"/>
      <c r="WIM52" s="548"/>
      <c r="WIN52" s="72"/>
      <c r="WIO52" s="72"/>
      <c r="WJA52" s="72"/>
      <c r="WJB52" s="73"/>
      <c r="WJC52" s="548"/>
      <c r="WJD52" s="72"/>
      <c r="WJE52" s="72"/>
      <c r="WJQ52" s="72"/>
      <c r="WJR52" s="73"/>
      <c r="WJS52" s="548"/>
      <c r="WJT52" s="72"/>
      <c r="WJU52" s="72"/>
      <c r="WKG52" s="72"/>
      <c r="WKH52" s="73"/>
      <c r="WKI52" s="548"/>
      <c r="WKJ52" s="72"/>
      <c r="WKK52" s="72"/>
      <c r="WKW52" s="72"/>
      <c r="WKX52" s="73"/>
      <c r="WKY52" s="548"/>
      <c r="WKZ52" s="72"/>
      <c r="WLA52" s="72"/>
      <c r="WLM52" s="72"/>
      <c r="WLN52" s="73"/>
      <c r="WLO52" s="548"/>
      <c r="WLP52" s="72"/>
      <c r="WLQ52" s="72"/>
      <c r="WMC52" s="72"/>
      <c r="WMD52" s="73"/>
      <c r="WME52" s="548"/>
      <c r="WMF52" s="72"/>
      <c r="WMG52" s="72"/>
      <c r="WMS52" s="72"/>
      <c r="WMT52" s="73"/>
      <c r="WMU52" s="548"/>
      <c r="WMV52" s="72"/>
      <c r="WMW52" s="72"/>
      <c r="WNI52" s="72"/>
      <c r="WNJ52" s="73"/>
      <c r="WNK52" s="548"/>
      <c r="WNL52" s="72"/>
      <c r="WNM52" s="72"/>
      <c r="WNY52" s="72"/>
      <c r="WNZ52" s="73"/>
      <c r="WOA52" s="548"/>
      <c r="WOB52" s="72"/>
      <c r="WOC52" s="72"/>
      <c r="WOO52" s="72"/>
      <c r="WOP52" s="73"/>
      <c r="WOQ52" s="548"/>
      <c r="WOR52" s="72"/>
      <c r="WOS52" s="72"/>
      <c r="WPE52" s="72"/>
      <c r="WPF52" s="73"/>
      <c r="WPG52" s="548"/>
      <c r="WPH52" s="72"/>
      <c r="WPI52" s="72"/>
      <c r="WPU52" s="72"/>
      <c r="WPV52" s="73"/>
      <c r="WPW52" s="548"/>
      <c r="WPX52" s="72"/>
      <c r="WPY52" s="72"/>
      <c r="WQK52" s="72"/>
      <c r="WQL52" s="73"/>
      <c r="WQM52" s="548"/>
      <c r="WQN52" s="72"/>
      <c r="WQO52" s="72"/>
      <c r="WRA52" s="72"/>
      <c r="WRB52" s="73"/>
      <c r="WRC52" s="548"/>
      <c r="WRD52" s="72"/>
      <c r="WRE52" s="72"/>
      <c r="WRQ52" s="72"/>
      <c r="WRR52" s="73"/>
      <c r="WRS52" s="548"/>
      <c r="WRT52" s="72"/>
      <c r="WRU52" s="72"/>
      <c r="WSG52" s="72"/>
      <c r="WSH52" s="73"/>
      <c r="WSI52" s="548"/>
      <c r="WSJ52" s="72"/>
      <c r="WSK52" s="72"/>
      <c r="WSW52" s="72"/>
      <c r="WSX52" s="73"/>
      <c r="WSY52" s="548"/>
      <c r="WSZ52" s="72"/>
      <c r="WTA52" s="72"/>
      <c r="WTM52" s="72"/>
      <c r="WTN52" s="73"/>
      <c r="WTO52" s="548"/>
      <c r="WTP52" s="72"/>
      <c r="WTQ52" s="72"/>
      <c r="WUC52" s="72"/>
      <c r="WUD52" s="73"/>
      <c r="WUE52" s="548"/>
      <c r="WUF52" s="72"/>
      <c r="WUG52" s="72"/>
      <c r="WUS52" s="72"/>
      <c r="WUT52" s="73"/>
      <c r="WUU52" s="548"/>
      <c r="WUV52" s="72"/>
      <c r="WUW52" s="72"/>
      <c r="WVI52" s="72"/>
      <c r="WVJ52" s="73"/>
      <c r="WVK52" s="548"/>
      <c r="WVL52" s="72"/>
      <c r="WVM52" s="72"/>
      <c r="WVY52" s="72"/>
      <c r="WVZ52" s="73"/>
      <c r="WWA52" s="548"/>
      <c r="WWB52" s="72"/>
      <c r="WWC52" s="72"/>
      <c r="WWO52" s="72"/>
      <c r="WWP52" s="73"/>
      <c r="WWQ52" s="548"/>
      <c r="WWR52" s="72"/>
      <c r="WWS52" s="72"/>
      <c r="WXE52" s="72"/>
      <c r="WXF52" s="73"/>
      <c r="WXG52" s="548"/>
      <c r="WXH52" s="72"/>
      <c r="WXI52" s="72"/>
      <c r="WXU52" s="72"/>
      <c r="WXV52" s="73"/>
      <c r="WXW52" s="548"/>
      <c r="WXX52" s="72"/>
      <c r="WXY52" s="72"/>
      <c r="WYK52" s="72"/>
      <c r="WYL52" s="73"/>
      <c r="WYM52" s="548"/>
      <c r="WYN52" s="72"/>
      <c r="WYO52" s="72"/>
      <c r="WZA52" s="72"/>
      <c r="WZB52" s="73"/>
      <c r="WZC52" s="548"/>
      <c r="WZD52" s="72"/>
      <c r="WZE52" s="72"/>
      <c r="WZQ52" s="72"/>
      <c r="WZR52" s="73"/>
      <c r="WZS52" s="548"/>
      <c r="WZT52" s="72"/>
      <c r="WZU52" s="72"/>
      <c r="XAG52" s="72"/>
      <c r="XAH52" s="73"/>
      <c r="XAI52" s="548"/>
      <c r="XAJ52" s="72"/>
      <c r="XAK52" s="72"/>
      <c r="XAW52" s="72"/>
      <c r="XAX52" s="73"/>
      <c r="XAY52" s="548"/>
      <c r="XAZ52" s="72"/>
      <c r="XBA52" s="72"/>
      <c r="XBM52" s="72"/>
      <c r="XBN52" s="73"/>
      <c r="XBO52" s="548"/>
      <c r="XBP52" s="72"/>
      <c r="XBQ52" s="72"/>
      <c r="XCC52" s="72"/>
      <c r="XCD52" s="73"/>
      <c r="XCE52" s="548"/>
      <c r="XCF52" s="72"/>
      <c r="XCG52" s="72"/>
      <c r="XCS52" s="72"/>
      <c r="XCT52" s="73"/>
      <c r="XCU52" s="548"/>
      <c r="XCV52" s="72"/>
      <c r="XCW52" s="72"/>
      <c r="XDI52" s="72"/>
      <c r="XDJ52" s="73"/>
      <c r="XDK52" s="548"/>
      <c r="XDL52" s="72"/>
      <c r="XDM52" s="72"/>
      <c r="XDY52" s="72"/>
      <c r="XDZ52" s="73"/>
      <c r="XEA52" s="548"/>
      <c r="XEB52" s="72"/>
      <c r="XEC52" s="72"/>
      <c r="XEO52" s="72"/>
      <c r="XEP52" s="73"/>
      <c r="XEQ52" s="548"/>
      <c r="XER52" s="72"/>
      <c r="XES52" s="72"/>
    </row>
    <row r="53" spans="1:1017 1025:2041 2049:3065 3073:4089 4097:5113 5121:6137 6145:7161 7169:8185 8193:9209 9217:10233 10241:11257 11265:12281 12289:13305 13313:14329 14337:15353 15361:16377" ht="43.8" thickBot="1">
      <c r="B53" s="96"/>
      <c r="C53" s="408" t="s">
        <v>494</v>
      </c>
      <c r="D53" s="130" t="str">
        <f>IFERROR(INDEX(D49:F51,MATCH(D38,C49:C51,0),MATCH(D45,D48:F48,0)),"Incomplete section")</f>
        <v>Incomplete section</v>
      </c>
      <c r="FE53" s="74"/>
      <c r="FF53" s="605"/>
      <c r="FG53" s="605"/>
      <c r="FH53" s="114"/>
      <c r="FI53" s="74"/>
      <c r="FU53" s="74"/>
      <c r="FV53" s="605"/>
      <c r="FW53" s="605"/>
      <c r="FX53" s="114"/>
      <c r="FY53" s="74"/>
      <c r="GK53" s="74"/>
      <c r="GL53" s="605"/>
      <c r="GM53" s="605"/>
      <c r="GN53" s="114"/>
      <c r="GO53" s="74"/>
      <c r="HA53" s="74"/>
      <c r="HB53" s="605"/>
      <c r="HC53" s="605"/>
      <c r="HD53" s="114"/>
      <c r="HE53" s="74"/>
      <c r="HQ53" s="74"/>
      <c r="HR53" s="605"/>
      <c r="HS53" s="605"/>
      <c r="HT53" s="114"/>
      <c r="HU53" s="74"/>
      <c r="IG53" s="74"/>
      <c r="IH53" s="605"/>
      <c r="II53" s="605"/>
      <c r="IJ53" s="114"/>
      <c r="IK53" s="74"/>
      <c r="IW53" s="74"/>
      <c r="IX53" s="605"/>
      <c r="IY53" s="605"/>
      <c r="IZ53" s="114"/>
      <c r="JA53" s="74"/>
      <c r="JM53" s="74"/>
      <c r="JN53" s="605"/>
      <c r="JO53" s="605"/>
      <c r="JP53" s="114"/>
      <c r="JQ53" s="74"/>
      <c r="KC53" s="74"/>
      <c r="KD53" s="605"/>
      <c r="KE53" s="605"/>
      <c r="KF53" s="114"/>
      <c r="KG53" s="74"/>
      <c r="KS53" s="74"/>
      <c r="KT53" s="605"/>
      <c r="KU53" s="605"/>
      <c r="KV53" s="114"/>
      <c r="KW53" s="74"/>
      <c r="LI53" s="74"/>
      <c r="LJ53" s="605"/>
      <c r="LK53" s="605"/>
      <c r="LL53" s="114"/>
      <c r="LM53" s="74"/>
      <c r="LY53" s="74"/>
      <c r="LZ53" s="605"/>
      <c r="MA53" s="605"/>
      <c r="MB53" s="114"/>
      <c r="MC53" s="74"/>
      <c r="MO53" s="74"/>
      <c r="MP53" s="605"/>
      <c r="MQ53" s="605"/>
      <c r="MR53" s="114"/>
      <c r="MS53" s="74"/>
      <c r="NE53" s="74"/>
      <c r="NF53" s="605"/>
      <c r="NG53" s="605"/>
      <c r="NH53" s="114"/>
      <c r="NI53" s="74"/>
      <c r="NU53" s="74"/>
      <c r="NV53" s="605"/>
      <c r="NW53" s="605"/>
      <c r="NX53" s="114"/>
      <c r="NY53" s="74"/>
      <c r="OK53" s="74"/>
      <c r="OL53" s="605"/>
      <c r="OM53" s="605"/>
      <c r="ON53" s="114"/>
      <c r="OO53" s="74"/>
      <c r="PA53" s="74"/>
      <c r="PB53" s="605"/>
      <c r="PC53" s="605"/>
      <c r="PD53" s="114"/>
      <c r="PE53" s="74"/>
      <c r="PQ53" s="74"/>
      <c r="PR53" s="605"/>
      <c r="PS53" s="605"/>
      <c r="PT53" s="114"/>
      <c r="PU53" s="74"/>
      <c r="QG53" s="74"/>
      <c r="QH53" s="605"/>
      <c r="QI53" s="605"/>
      <c r="QJ53" s="114"/>
      <c r="QK53" s="74"/>
      <c r="QW53" s="74"/>
      <c r="QX53" s="605"/>
      <c r="QY53" s="605"/>
      <c r="QZ53" s="114"/>
      <c r="RA53" s="74"/>
      <c r="RM53" s="74"/>
      <c r="RN53" s="605"/>
      <c r="RO53" s="605"/>
      <c r="RP53" s="114"/>
      <c r="RQ53" s="74"/>
      <c r="SC53" s="74"/>
      <c r="SD53" s="605"/>
      <c r="SE53" s="605"/>
      <c r="SF53" s="114"/>
      <c r="SG53" s="74"/>
      <c r="SS53" s="74"/>
      <c r="ST53" s="605"/>
      <c r="SU53" s="605"/>
      <c r="SV53" s="114"/>
      <c r="SW53" s="74"/>
      <c r="TI53" s="74"/>
      <c r="TJ53" s="605"/>
      <c r="TK53" s="605"/>
      <c r="TL53" s="114"/>
      <c r="TM53" s="74"/>
      <c r="TY53" s="74"/>
      <c r="TZ53" s="605"/>
      <c r="UA53" s="605"/>
      <c r="UB53" s="114"/>
      <c r="UC53" s="74"/>
      <c r="UO53" s="74"/>
      <c r="UP53" s="605"/>
      <c r="UQ53" s="605"/>
      <c r="UR53" s="114"/>
      <c r="US53" s="74"/>
      <c r="VE53" s="74"/>
      <c r="VF53" s="605"/>
      <c r="VG53" s="605"/>
      <c r="VH53" s="114"/>
      <c r="VI53" s="74"/>
      <c r="VU53" s="74"/>
      <c r="VV53" s="605"/>
      <c r="VW53" s="605"/>
      <c r="VX53" s="114"/>
      <c r="VY53" s="74"/>
      <c r="WK53" s="74"/>
      <c r="WL53" s="605"/>
      <c r="WM53" s="605"/>
      <c r="WN53" s="114"/>
      <c r="WO53" s="74"/>
      <c r="XA53" s="74"/>
      <c r="XB53" s="605"/>
      <c r="XC53" s="605"/>
      <c r="XD53" s="114"/>
      <c r="XE53" s="74"/>
      <c r="XQ53" s="74"/>
      <c r="XR53" s="605"/>
      <c r="XS53" s="605"/>
      <c r="XT53" s="114"/>
      <c r="XU53" s="74"/>
      <c r="YG53" s="74"/>
      <c r="YH53" s="605"/>
      <c r="YI53" s="605"/>
      <c r="YJ53" s="114"/>
      <c r="YK53" s="74"/>
      <c r="YW53" s="74"/>
      <c r="YX53" s="605"/>
      <c r="YY53" s="605"/>
      <c r="YZ53" s="114"/>
      <c r="ZA53" s="74"/>
      <c r="ZM53" s="74"/>
      <c r="ZN53" s="605"/>
      <c r="ZO53" s="605"/>
      <c r="ZP53" s="114"/>
      <c r="ZQ53" s="74"/>
      <c r="AAC53" s="74"/>
      <c r="AAD53" s="605"/>
      <c r="AAE53" s="605"/>
      <c r="AAF53" s="114"/>
      <c r="AAG53" s="74"/>
      <c r="AAS53" s="74"/>
      <c r="AAT53" s="605"/>
      <c r="AAU53" s="605"/>
      <c r="AAV53" s="114"/>
      <c r="AAW53" s="74"/>
      <c r="ABI53" s="74"/>
      <c r="ABJ53" s="605"/>
      <c r="ABK53" s="605"/>
      <c r="ABL53" s="114"/>
      <c r="ABM53" s="74"/>
      <c r="ABY53" s="74"/>
      <c r="ABZ53" s="605"/>
      <c r="ACA53" s="605"/>
      <c r="ACB53" s="114"/>
      <c r="ACC53" s="74"/>
      <c r="ACO53" s="74"/>
      <c r="ACP53" s="605"/>
      <c r="ACQ53" s="605"/>
      <c r="ACR53" s="114"/>
      <c r="ACS53" s="74"/>
      <c r="ADE53" s="74"/>
      <c r="ADF53" s="605"/>
      <c r="ADG53" s="605"/>
      <c r="ADH53" s="114"/>
      <c r="ADI53" s="74"/>
      <c r="ADU53" s="74"/>
      <c r="ADV53" s="605"/>
      <c r="ADW53" s="605"/>
      <c r="ADX53" s="114"/>
      <c r="ADY53" s="74"/>
      <c r="AEK53" s="74"/>
      <c r="AEL53" s="605"/>
      <c r="AEM53" s="605"/>
      <c r="AEN53" s="114"/>
      <c r="AEO53" s="74"/>
      <c r="AFA53" s="74"/>
      <c r="AFB53" s="605"/>
      <c r="AFC53" s="605"/>
      <c r="AFD53" s="114"/>
      <c r="AFE53" s="74"/>
      <c r="AFQ53" s="74"/>
      <c r="AFR53" s="605"/>
      <c r="AFS53" s="605"/>
      <c r="AFT53" s="114"/>
      <c r="AFU53" s="74"/>
      <c r="AGG53" s="74"/>
      <c r="AGH53" s="605"/>
      <c r="AGI53" s="605"/>
      <c r="AGJ53" s="114"/>
      <c r="AGK53" s="74"/>
      <c r="AGW53" s="74"/>
      <c r="AGX53" s="605"/>
      <c r="AGY53" s="605"/>
      <c r="AGZ53" s="114"/>
      <c r="AHA53" s="74"/>
      <c r="AHM53" s="74"/>
      <c r="AHN53" s="605"/>
      <c r="AHO53" s="605"/>
      <c r="AHP53" s="114"/>
      <c r="AHQ53" s="74"/>
      <c r="AIC53" s="74"/>
      <c r="AID53" s="605"/>
      <c r="AIE53" s="605"/>
      <c r="AIF53" s="114"/>
      <c r="AIG53" s="74"/>
      <c r="AIS53" s="74"/>
      <c r="AIT53" s="605"/>
      <c r="AIU53" s="605"/>
      <c r="AIV53" s="114"/>
      <c r="AIW53" s="74"/>
      <c r="AJI53" s="74"/>
      <c r="AJJ53" s="605"/>
      <c r="AJK53" s="605"/>
      <c r="AJL53" s="114"/>
      <c r="AJM53" s="74"/>
      <c r="AJY53" s="74"/>
      <c r="AJZ53" s="605"/>
      <c r="AKA53" s="605"/>
      <c r="AKB53" s="114"/>
      <c r="AKC53" s="74"/>
      <c r="AKO53" s="74"/>
      <c r="AKP53" s="605"/>
      <c r="AKQ53" s="605"/>
      <c r="AKR53" s="114"/>
      <c r="AKS53" s="74"/>
      <c r="ALE53" s="74"/>
      <c r="ALF53" s="605"/>
      <c r="ALG53" s="605"/>
      <c r="ALH53" s="114"/>
      <c r="ALI53" s="74"/>
      <c r="ALU53" s="74"/>
      <c r="ALV53" s="605"/>
      <c r="ALW53" s="605"/>
      <c r="ALX53" s="114"/>
      <c r="ALY53" s="74"/>
      <c r="AMK53" s="74"/>
      <c r="AML53" s="605"/>
      <c r="AMM53" s="605"/>
      <c r="AMN53" s="114"/>
      <c r="AMO53" s="74"/>
      <c r="ANA53" s="74"/>
      <c r="ANB53" s="605"/>
      <c r="ANC53" s="605"/>
      <c r="AND53" s="114"/>
      <c r="ANE53" s="74"/>
      <c r="ANQ53" s="74"/>
      <c r="ANR53" s="605"/>
      <c r="ANS53" s="605"/>
      <c r="ANT53" s="114"/>
      <c r="ANU53" s="74"/>
      <c r="AOG53" s="74"/>
      <c r="AOH53" s="605"/>
      <c r="AOI53" s="605"/>
      <c r="AOJ53" s="114"/>
      <c r="AOK53" s="74"/>
      <c r="AOW53" s="74"/>
      <c r="AOX53" s="605"/>
      <c r="AOY53" s="605"/>
      <c r="AOZ53" s="114"/>
      <c r="APA53" s="74"/>
      <c r="APM53" s="74"/>
      <c r="APN53" s="605"/>
      <c r="APO53" s="605"/>
      <c r="APP53" s="114"/>
      <c r="APQ53" s="74"/>
      <c r="AQC53" s="74"/>
      <c r="AQD53" s="605"/>
      <c r="AQE53" s="605"/>
      <c r="AQF53" s="114"/>
      <c r="AQG53" s="74"/>
      <c r="AQS53" s="74"/>
      <c r="AQT53" s="605"/>
      <c r="AQU53" s="605"/>
      <c r="AQV53" s="114"/>
      <c r="AQW53" s="74"/>
      <c r="ARI53" s="74"/>
      <c r="ARJ53" s="605"/>
      <c r="ARK53" s="605"/>
      <c r="ARL53" s="114"/>
      <c r="ARM53" s="74"/>
      <c r="ARY53" s="74"/>
      <c r="ARZ53" s="605"/>
      <c r="ASA53" s="605"/>
      <c r="ASB53" s="114"/>
      <c r="ASC53" s="74"/>
      <c r="ASO53" s="74"/>
      <c r="ASP53" s="605"/>
      <c r="ASQ53" s="605"/>
      <c r="ASR53" s="114"/>
      <c r="ASS53" s="74"/>
      <c r="ATE53" s="74"/>
      <c r="ATF53" s="605"/>
      <c r="ATG53" s="605"/>
      <c r="ATH53" s="114"/>
      <c r="ATI53" s="74"/>
      <c r="ATU53" s="74"/>
      <c r="ATV53" s="605"/>
      <c r="ATW53" s="605"/>
      <c r="ATX53" s="114"/>
      <c r="ATY53" s="74"/>
      <c r="AUK53" s="74"/>
      <c r="AUL53" s="605"/>
      <c r="AUM53" s="605"/>
      <c r="AUN53" s="114"/>
      <c r="AUO53" s="74"/>
      <c r="AVA53" s="74"/>
      <c r="AVB53" s="605"/>
      <c r="AVC53" s="605"/>
      <c r="AVD53" s="114"/>
      <c r="AVE53" s="74"/>
      <c r="AVQ53" s="74"/>
      <c r="AVR53" s="605"/>
      <c r="AVS53" s="605"/>
      <c r="AVT53" s="114"/>
      <c r="AVU53" s="74"/>
      <c r="AWG53" s="74"/>
      <c r="AWH53" s="605"/>
      <c r="AWI53" s="605"/>
      <c r="AWJ53" s="114"/>
      <c r="AWK53" s="74"/>
      <c r="AWW53" s="74"/>
      <c r="AWX53" s="605"/>
      <c r="AWY53" s="605"/>
      <c r="AWZ53" s="114"/>
      <c r="AXA53" s="74"/>
      <c r="AXM53" s="74"/>
      <c r="AXN53" s="605"/>
      <c r="AXO53" s="605"/>
      <c r="AXP53" s="114"/>
      <c r="AXQ53" s="74"/>
      <c r="AYC53" s="74"/>
      <c r="AYD53" s="605"/>
      <c r="AYE53" s="605"/>
      <c r="AYF53" s="114"/>
      <c r="AYG53" s="74"/>
      <c r="AYS53" s="74"/>
      <c r="AYT53" s="605"/>
      <c r="AYU53" s="605"/>
      <c r="AYV53" s="114"/>
      <c r="AYW53" s="74"/>
      <c r="AZI53" s="74"/>
      <c r="AZJ53" s="605"/>
      <c r="AZK53" s="605"/>
      <c r="AZL53" s="114"/>
      <c r="AZM53" s="74"/>
      <c r="AZY53" s="74"/>
      <c r="AZZ53" s="605"/>
      <c r="BAA53" s="605"/>
      <c r="BAB53" s="114"/>
      <c r="BAC53" s="74"/>
      <c r="BAO53" s="74"/>
      <c r="BAP53" s="605"/>
      <c r="BAQ53" s="605"/>
      <c r="BAR53" s="114"/>
      <c r="BAS53" s="74"/>
      <c r="BBE53" s="74"/>
      <c r="BBF53" s="605"/>
      <c r="BBG53" s="605"/>
      <c r="BBH53" s="114"/>
      <c r="BBI53" s="74"/>
      <c r="BBU53" s="74"/>
      <c r="BBV53" s="605"/>
      <c r="BBW53" s="605"/>
      <c r="BBX53" s="114"/>
      <c r="BBY53" s="74"/>
      <c r="BCK53" s="74"/>
      <c r="BCL53" s="605"/>
      <c r="BCM53" s="605"/>
      <c r="BCN53" s="114"/>
      <c r="BCO53" s="74"/>
      <c r="BDA53" s="74"/>
      <c r="BDB53" s="605"/>
      <c r="BDC53" s="605"/>
      <c r="BDD53" s="114"/>
      <c r="BDE53" s="74"/>
      <c r="BDQ53" s="74"/>
      <c r="BDR53" s="605"/>
      <c r="BDS53" s="605"/>
      <c r="BDT53" s="114"/>
      <c r="BDU53" s="74"/>
      <c r="BEG53" s="74"/>
      <c r="BEH53" s="605"/>
      <c r="BEI53" s="605"/>
      <c r="BEJ53" s="114"/>
      <c r="BEK53" s="74"/>
      <c r="BEW53" s="74"/>
      <c r="BEX53" s="605"/>
      <c r="BEY53" s="605"/>
      <c r="BEZ53" s="114"/>
      <c r="BFA53" s="74"/>
      <c r="BFM53" s="74"/>
      <c r="BFN53" s="605"/>
      <c r="BFO53" s="605"/>
      <c r="BFP53" s="114"/>
      <c r="BFQ53" s="74"/>
      <c r="BGC53" s="74"/>
      <c r="BGD53" s="605"/>
      <c r="BGE53" s="605"/>
      <c r="BGF53" s="114"/>
      <c r="BGG53" s="74"/>
      <c r="BGS53" s="74"/>
      <c r="BGT53" s="605"/>
      <c r="BGU53" s="605"/>
      <c r="BGV53" s="114"/>
      <c r="BGW53" s="74"/>
      <c r="BHI53" s="74"/>
      <c r="BHJ53" s="605"/>
      <c r="BHK53" s="605"/>
      <c r="BHL53" s="114"/>
      <c r="BHM53" s="74"/>
      <c r="BHY53" s="74"/>
      <c r="BHZ53" s="605"/>
      <c r="BIA53" s="605"/>
      <c r="BIB53" s="114"/>
      <c r="BIC53" s="74"/>
      <c r="BIO53" s="74"/>
      <c r="BIP53" s="605"/>
      <c r="BIQ53" s="605"/>
      <c r="BIR53" s="114"/>
      <c r="BIS53" s="74"/>
      <c r="BJE53" s="74"/>
      <c r="BJF53" s="605"/>
      <c r="BJG53" s="605"/>
      <c r="BJH53" s="114"/>
      <c r="BJI53" s="74"/>
      <c r="BJU53" s="74"/>
      <c r="BJV53" s="605"/>
      <c r="BJW53" s="605"/>
      <c r="BJX53" s="114"/>
      <c r="BJY53" s="74"/>
      <c r="BKK53" s="74"/>
      <c r="BKL53" s="605"/>
      <c r="BKM53" s="605"/>
      <c r="BKN53" s="114"/>
      <c r="BKO53" s="74"/>
      <c r="BLA53" s="74"/>
      <c r="BLB53" s="605"/>
      <c r="BLC53" s="605"/>
      <c r="BLD53" s="114"/>
      <c r="BLE53" s="74"/>
      <c r="BLQ53" s="74"/>
      <c r="BLR53" s="605"/>
      <c r="BLS53" s="605"/>
      <c r="BLT53" s="114"/>
      <c r="BLU53" s="74"/>
      <c r="BMG53" s="74"/>
      <c r="BMH53" s="605"/>
      <c r="BMI53" s="605"/>
      <c r="BMJ53" s="114"/>
      <c r="BMK53" s="74"/>
      <c r="BMW53" s="74"/>
      <c r="BMX53" s="605"/>
      <c r="BMY53" s="605"/>
      <c r="BMZ53" s="114"/>
      <c r="BNA53" s="74"/>
      <c r="BNM53" s="74"/>
      <c r="BNN53" s="605"/>
      <c r="BNO53" s="605"/>
      <c r="BNP53" s="114"/>
      <c r="BNQ53" s="74"/>
      <c r="BOC53" s="74"/>
      <c r="BOD53" s="605"/>
      <c r="BOE53" s="605"/>
      <c r="BOF53" s="114"/>
      <c r="BOG53" s="74"/>
      <c r="BOS53" s="74"/>
      <c r="BOT53" s="605"/>
      <c r="BOU53" s="605"/>
      <c r="BOV53" s="114"/>
      <c r="BOW53" s="74"/>
      <c r="BPI53" s="74"/>
      <c r="BPJ53" s="605"/>
      <c r="BPK53" s="605"/>
      <c r="BPL53" s="114"/>
      <c r="BPM53" s="74"/>
      <c r="BPY53" s="74"/>
      <c r="BPZ53" s="605"/>
      <c r="BQA53" s="605"/>
      <c r="BQB53" s="114"/>
      <c r="BQC53" s="74"/>
      <c r="BQO53" s="74"/>
      <c r="BQP53" s="605"/>
      <c r="BQQ53" s="605"/>
      <c r="BQR53" s="114"/>
      <c r="BQS53" s="74"/>
      <c r="BRE53" s="74"/>
      <c r="BRF53" s="605"/>
      <c r="BRG53" s="605"/>
      <c r="BRH53" s="114"/>
      <c r="BRI53" s="74"/>
      <c r="BRU53" s="74"/>
      <c r="BRV53" s="605"/>
      <c r="BRW53" s="605"/>
      <c r="BRX53" s="114"/>
      <c r="BRY53" s="74"/>
      <c r="BSK53" s="74"/>
      <c r="BSL53" s="605"/>
      <c r="BSM53" s="605"/>
      <c r="BSN53" s="114"/>
      <c r="BSO53" s="74"/>
      <c r="BTA53" s="74"/>
      <c r="BTB53" s="605"/>
      <c r="BTC53" s="605"/>
      <c r="BTD53" s="114"/>
      <c r="BTE53" s="74"/>
      <c r="BTQ53" s="74"/>
      <c r="BTR53" s="605"/>
      <c r="BTS53" s="605"/>
      <c r="BTT53" s="114"/>
      <c r="BTU53" s="74"/>
      <c r="BUG53" s="74"/>
      <c r="BUH53" s="605"/>
      <c r="BUI53" s="605"/>
      <c r="BUJ53" s="114"/>
      <c r="BUK53" s="74"/>
      <c r="BUW53" s="74"/>
      <c r="BUX53" s="605"/>
      <c r="BUY53" s="605"/>
      <c r="BUZ53" s="114"/>
      <c r="BVA53" s="74"/>
      <c r="BVM53" s="74"/>
      <c r="BVN53" s="605"/>
      <c r="BVO53" s="605"/>
      <c r="BVP53" s="114"/>
      <c r="BVQ53" s="74"/>
      <c r="BWC53" s="74"/>
      <c r="BWD53" s="605"/>
      <c r="BWE53" s="605"/>
      <c r="BWF53" s="114"/>
      <c r="BWG53" s="74"/>
      <c r="BWS53" s="74"/>
      <c r="BWT53" s="605"/>
      <c r="BWU53" s="605"/>
      <c r="BWV53" s="114"/>
      <c r="BWW53" s="74"/>
      <c r="BXI53" s="74"/>
      <c r="BXJ53" s="605"/>
      <c r="BXK53" s="605"/>
      <c r="BXL53" s="114"/>
      <c r="BXM53" s="74"/>
      <c r="BXY53" s="74"/>
      <c r="BXZ53" s="605"/>
      <c r="BYA53" s="605"/>
      <c r="BYB53" s="114"/>
      <c r="BYC53" s="74"/>
      <c r="BYO53" s="74"/>
      <c r="BYP53" s="605"/>
      <c r="BYQ53" s="605"/>
      <c r="BYR53" s="114"/>
      <c r="BYS53" s="74"/>
      <c r="BZE53" s="74"/>
      <c r="BZF53" s="605"/>
      <c r="BZG53" s="605"/>
      <c r="BZH53" s="114"/>
      <c r="BZI53" s="74"/>
      <c r="BZU53" s="74"/>
      <c r="BZV53" s="605"/>
      <c r="BZW53" s="605"/>
      <c r="BZX53" s="114"/>
      <c r="BZY53" s="74"/>
      <c r="CAK53" s="74"/>
      <c r="CAL53" s="605"/>
      <c r="CAM53" s="605"/>
      <c r="CAN53" s="114"/>
      <c r="CAO53" s="74"/>
      <c r="CBA53" s="74"/>
      <c r="CBB53" s="605"/>
      <c r="CBC53" s="605"/>
      <c r="CBD53" s="114"/>
      <c r="CBE53" s="74"/>
      <c r="CBQ53" s="74"/>
      <c r="CBR53" s="605"/>
      <c r="CBS53" s="605"/>
      <c r="CBT53" s="114"/>
      <c r="CBU53" s="74"/>
      <c r="CCG53" s="74"/>
      <c r="CCH53" s="605"/>
      <c r="CCI53" s="605"/>
      <c r="CCJ53" s="114"/>
      <c r="CCK53" s="74"/>
      <c r="CCW53" s="74"/>
      <c r="CCX53" s="605"/>
      <c r="CCY53" s="605"/>
      <c r="CCZ53" s="114"/>
      <c r="CDA53" s="74"/>
      <c r="CDM53" s="74"/>
      <c r="CDN53" s="605"/>
      <c r="CDO53" s="605"/>
      <c r="CDP53" s="114"/>
      <c r="CDQ53" s="74"/>
      <c r="CEC53" s="74"/>
      <c r="CED53" s="605"/>
      <c r="CEE53" s="605"/>
      <c r="CEF53" s="114"/>
      <c r="CEG53" s="74"/>
      <c r="CES53" s="74"/>
      <c r="CET53" s="605"/>
      <c r="CEU53" s="605"/>
      <c r="CEV53" s="114"/>
      <c r="CEW53" s="74"/>
      <c r="CFI53" s="74"/>
      <c r="CFJ53" s="605"/>
      <c r="CFK53" s="605"/>
      <c r="CFL53" s="114"/>
      <c r="CFM53" s="74"/>
      <c r="CFY53" s="74"/>
      <c r="CFZ53" s="605"/>
      <c r="CGA53" s="605"/>
      <c r="CGB53" s="114"/>
      <c r="CGC53" s="74"/>
      <c r="CGO53" s="74"/>
      <c r="CGP53" s="605"/>
      <c r="CGQ53" s="605"/>
      <c r="CGR53" s="114"/>
      <c r="CGS53" s="74"/>
      <c r="CHE53" s="74"/>
      <c r="CHF53" s="605"/>
      <c r="CHG53" s="605"/>
      <c r="CHH53" s="114"/>
      <c r="CHI53" s="74"/>
      <c r="CHU53" s="74"/>
      <c r="CHV53" s="605"/>
      <c r="CHW53" s="605"/>
      <c r="CHX53" s="114"/>
      <c r="CHY53" s="74"/>
      <c r="CIK53" s="74"/>
      <c r="CIL53" s="605"/>
      <c r="CIM53" s="605"/>
      <c r="CIN53" s="114"/>
      <c r="CIO53" s="74"/>
      <c r="CJA53" s="74"/>
      <c r="CJB53" s="605"/>
      <c r="CJC53" s="605"/>
      <c r="CJD53" s="114"/>
      <c r="CJE53" s="74"/>
      <c r="CJQ53" s="74"/>
      <c r="CJR53" s="605"/>
      <c r="CJS53" s="605"/>
      <c r="CJT53" s="114"/>
      <c r="CJU53" s="74"/>
      <c r="CKG53" s="74"/>
      <c r="CKH53" s="605"/>
      <c r="CKI53" s="605"/>
      <c r="CKJ53" s="114"/>
      <c r="CKK53" s="74"/>
      <c r="CKW53" s="74"/>
      <c r="CKX53" s="605"/>
      <c r="CKY53" s="605"/>
      <c r="CKZ53" s="114"/>
      <c r="CLA53" s="74"/>
      <c r="CLM53" s="74"/>
      <c r="CLN53" s="605"/>
      <c r="CLO53" s="605"/>
      <c r="CLP53" s="114"/>
      <c r="CLQ53" s="74"/>
      <c r="CMC53" s="74"/>
      <c r="CMD53" s="605"/>
      <c r="CME53" s="605"/>
      <c r="CMF53" s="114"/>
      <c r="CMG53" s="74"/>
      <c r="CMS53" s="74"/>
      <c r="CMT53" s="605"/>
      <c r="CMU53" s="605"/>
      <c r="CMV53" s="114"/>
      <c r="CMW53" s="74"/>
      <c r="CNI53" s="74"/>
      <c r="CNJ53" s="605"/>
      <c r="CNK53" s="605"/>
      <c r="CNL53" s="114"/>
      <c r="CNM53" s="74"/>
      <c r="CNY53" s="74"/>
      <c r="CNZ53" s="605"/>
      <c r="COA53" s="605"/>
      <c r="COB53" s="114"/>
      <c r="COC53" s="74"/>
      <c r="COO53" s="74"/>
      <c r="COP53" s="605"/>
      <c r="COQ53" s="605"/>
      <c r="COR53" s="114"/>
      <c r="COS53" s="74"/>
      <c r="CPE53" s="74"/>
      <c r="CPF53" s="605"/>
      <c r="CPG53" s="605"/>
      <c r="CPH53" s="114"/>
      <c r="CPI53" s="74"/>
      <c r="CPU53" s="74"/>
      <c r="CPV53" s="605"/>
      <c r="CPW53" s="605"/>
      <c r="CPX53" s="114"/>
      <c r="CPY53" s="74"/>
      <c r="CQK53" s="74"/>
      <c r="CQL53" s="605"/>
      <c r="CQM53" s="605"/>
      <c r="CQN53" s="114"/>
      <c r="CQO53" s="74"/>
      <c r="CRA53" s="74"/>
      <c r="CRB53" s="605"/>
      <c r="CRC53" s="605"/>
      <c r="CRD53" s="114"/>
      <c r="CRE53" s="74"/>
      <c r="CRQ53" s="74"/>
      <c r="CRR53" s="605"/>
      <c r="CRS53" s="605"/>
      <c r="CRT53" s="114"/>
      <c r="CRU53" s="74"/>
      <c r="CSG53" s="74"/>
      <c r="CSH53" s="605"/>
      <c r="CSI53" s="605"/>
      <c r="CSJ53" s="114"/>
      <c r="CSK53" s="74"/>
      <c r="CSW53" s="74"/>
      <c r="CSX53" s="605"/>
      <c r="CSY53" s="605"/>
      <c r="CSZ53" s="114"/>
      <c r="CTA53" s="74"/>
      <c r="CTM53" s="74"/>
      <c r="CTN53" s="605"/>
      <c r="CTO53" s="605"/>
      <c r="CTP53" s="114"/>
      <c r="CTQ53" s="74"/>
      <c r="CUC53" s="74"/>
      <c r="CUD53" s="605"/>
      <c r="CUE53" s="605"/>
      <c r="CUF53" s="114"/>
      <c r="CUG53" s="74"/>
      <c r="CUS53" s="74"/>
      <c r="CUT53" s="605"/>
      <c r="CUU53" s="605"/>
      <c r="CUV53" s="114"/>
      <c r="CUW53" s="74"/>
      <c r="CVI53" s="74"/>
      <c r="CVJ53" s="605"/>
      <c r="CVK53" s="605"/>
      <c r="CVL53" s="114"/>
      <c r="CVM53" s="74"/>
      <c r="CVY53" s="74"/>
      <c r="CVZ53" s="605"/>
      <c r="CWA53" s="605"/>
      <c r="CWB53" s="114"/>
      <c r="CWC53" s="74"/>
      <c r="CWO53" s="74"/>
      <c r="CWP53" s="605"/>
      <c r="CWQ53" s="605"/>
      <c r="CWR53" s="114"/>
      <c r="CWS53" s="74"/>
      <c r="CXE53" s="74"/>
      <c r="CXF53" s="605"/>
      <c r="CXG53" s="605"/>
      <c r="CXH53" s="114"/>
      <c r="CXI53" s="74"/>
      <c r="CXU53" s="74"/>
      <c r="CXV53" s="605"/>
      <c r="CXW53" s="605"/>
      <c r="CXX53" s="114"/>
      <c r="CXY53" s="74"/>
      <c r="CYK53" s="74"/>
      <c r="CYL53" s="605"/>
      <c r="CYM53" s="605"/>
      <c r="CYN53" s="114"/>
      <c r="CYO53" s="74"/>
      <c r="CZA53" s="74"/>
      <c r="CZB53" s="605"/>
      <c r="CZC53" s="605"/>
      <c r="CZD53" s="114"/>
      <c r="CZE53" s="74"/>
      <c r="CZQ53" s="74"/>
      <c r="CZR53" s="605"/>
      <c r="CZS53" s="605"/>
      <c r="CZT53" s="114"/>
      <c r="CZU53" s="74"/>
      <c r="DAG53" s="74"/>
      <c r="DAH53" s="605"/>
      <c r="DAI53" s="605"/>
      <c r="DAJ53" s="114"/>
      <c r="DAK53" s="74"/>
      <c r="DAW53" s="74"/>
      <c r="DAX53" s="605"/>
      <c r="DAY53" s="605"/>
      <c r="DAZ53" s="114"/>
      <c r="DBA53" s="74"/>
      <c r="DBM53" s="74"/>
      <c r="DBN53" s="605"/>
      <c r="DBO53" s="605"/>
      <c r="DBP53" s="114"/>
      <c r="DBQ53" s="74"/>
      <c r="DCC53" s="74"/>
      <c r="DCD53" s="605"/>
      <c r="DCE53" s="605"/>
      <c r="DCF53" s="114"/>
      <c r="DCG53" s="74"/>
      <c r="DCS53" s="74"/>
      <c r="DCT53" s="605"/>
      <c r="DCU53" s="605"/>
      <c r="DCV53" s="114"/>
      <c r="DCW53" s="74"/>
      <c r="DDI53" s="74"/>
      <c r="DDJ53" s="605"/>
      <c r="DDK53" s="605"/>
      <c r="DDL53" s="114"/>
      <c r="DDM53" s="74"/>
      <c r="DDY53" s="74"/>
      <c r="DDZ53" s="605"/>
      <c r="DEA53" s="605"/>
      <c r="DEB53" s="114"/>
      <c r="DEC53" s="74"/>
      <c r="DEO53" s="74"/>
      <c r="DEP53" s="605"/>
      <c r="DEQ53" s="605"/>
      <c r="DER53" s="114"/>
      <c r="DES53" s="74"/>
      <c r="DFE53" s="74"/>
      <c r="DFF53" s="605"/>
      <c r="DFG53" s="605"/>
      <c r="DFH53" s="114"/>
      <c r="DFI53" s="74"/>
      <c r="DFU53" s="74"/>
      <c r="DFV53" s="605"/>
      <c r="DFW53" s="605"/>
      <c r="DFX53" s="114"/>
      <c r="DFY53" s="74"/>
      <c r="DGK53" s="74"/>
      <c r="DGL53" s="605"/>
      <c r="DGM53" s="605"/>
      <c r="DGN53" s="114"/>
      <c r="DGO53" s="74"/>
      <c r="DHA53" s="74"/>
      <c r="DHB53" s="605"/>
      <c r="DHC53" s="605"/>
      <c r="DHD53" s="114"/>
      <c r="DHE53" s="74"/>
      <c r="DHQ53" s="74"/>
      <c r="DHR53" s="605"/>
      <c r="DHS53" s="605"/>
      <c r="DHT53" s="114"/>
      <c r="DHU53" s="74"/>
      <c r="DIG53" s="74"/>
      <c r="DIH53" s="605"/>
      <c r="DII53" s="605"/>
      <c r="DIJ53" s="114"/>
      <c r="DIK53" s="74"/>
      <c r="DIW53" s="74"/>
      <c r="DIX53" s="605"/>
      <c r="DIY53" s="605"/>
      <c r="DIZ53" s="114"/>
      <c r="DJA53" s="74"/>
      <c r="DJM53" s="74"/>
      <c r="DJN53" s="605"/>
      <c r="DJO53" s="605"/>
      <c r="DJP53" s="114"/>
      <c r="DJQ53" s="74"/>
      <c r="DKC53" s="74"/>
      <c r="DKD53" s="605"/>
      <c r="DKE53" s="605"/>
      <c r="DKF53" s="114"/>
      <c r="DKG53" s="74"/>
      <c r="DKS53" s="74"/>
      <c r="DKT53" s="605"/>
      <c r="DKU53" s="605"/>
      <c r="DKV53" s="114"/>
      <c r="DKW53" s="74"/>
      <c r="DLI53" s="74"/>
      <c r="DLJ53" s="605"/>
      <c r="DLK53" s="605"/>
      <c r="DLL53" s="114"/>
      <c r="DLM53" s="74"/>
      <c r="DLY53" s="74"/>
      <c r="DLZ53" s="605"/>
      <c r="DMA53" s="605"/>
      <c r="DMB53" s="114"/>
      <c r="DMC53" s="74"/>
      <c r="DMO53" s="74"/>
      <c r="DMP53" s="605"/>
      <c r="DMQ53" s="605"/>
      <c r="DMR53" s="114"/>
      <c r="DMS53" s="74"/>
      <c r="DNE53" s="74"/>
      <c r="DNF53" s="605"/>
      <c r="DNG53" s="605"/>
      <c r="DNH53" s="114"/>
      <c r="DNI53" s="74"/>
      <c r="DNU53" s="74"/>
      <c r="DNV53" s="605"/>
      <c r="DNW53" s="605"/>
      <c r="DNX53" s="114"/>
      <c r="DNY53" s="74"/>
      <c r="DOK53" s="74"/>
      <c r="DOL53" s="605"/>
      <c r="DOM53" s="605"/>
      <c r="DON53" s="114"/>
      <c r="DOO53" s="74"/>
      <c r="DPA53" s="74"/>
      <c r="DPB53" s="605"/>
      <c r="DPC53" s="605"/>
      <c r="DPD53" s="114"/>
      <c r="DPE53" s="74"/>
      <c r="DPQ53" s="74"/>
      <c r="DPR53" s="605"/>
      <c r="DPS53" s="605"/>
      <c r="DPT53" s="114"/>
      <c r="DPU53" s="74"/>
      <c r="DQG53" s="74"/>
      <c r="DQH53" s="605"/>
      <c r="DQI53" s="605"/>
      <c r="DQJ53" s="114"/>
      <c r="DQK53" s="74"/>
      <c r="DQW53" s="74"/>
      <c r="DQX53" s="605"/>
      <c r="DQY53" s="605"/>
      <c r="DQZ53" s="114"/>
      <c r="DRA53" s="74"/>
      <c r="DRM53" s="74"/>
      <c r="DRN53" s="605"/>
      <c r="DRO53" s="605"/>
      <c r="DRP53" s="114"/>
      <c r="DRQ53" s="74"/>
      <c r="DSC53" s="74"/>
      <c r="DSD53" s="605"/>
      <c r="DSE53" s="605"/>
      <c r="DSF53" s="114"/>
      <c r="DSG53" s="74"/>
      <c r="DSS53" s="74"/>
      <c r="DST53" s="605"/>
      <c r="DSU53" s="605"/>
      <c r="DSV53" s="114"/>
      <c r="DSW53" s="74"/>
      <c r="DTI53" s="74"/>
      <c r="DTJ53" s="605"/>
      <c r="DTK53" s="605"/>
      <c r="DTL53" s="114"/>
      <c r="DTM53" s="74"/>
      <c r="DTY53" s="74"/>
      <c r="DTZ53" s="605"/>
      <c r="DUA53" s="605"/>
      <c r="DUB53" s="114"/>
      <c r="DUC53" s="74"/>
      <c r="DUO53" s="74"/>
      <c r="DUP53" s="605"/>
      <c r="DUQ53" s="605"/>
      <c r="DUR53" s="114"/>
      <c r="DUS53" s="74"/>
      <c r="DVE53" s="74"/>
      <c r="DVF53" s="605"/>
      <c r="DVG53" s="605"/>
      <c r="DVH53" s="114"/>
      <c r="DVI53" s="74"/>
      <c r="DVU53" s="74"/>
      <c r="DVV53" s="605"/>
      <c r="DVW53" s="605"/>
      <c r="DVX53" s="114"/>
      <c r="DVY53" s="74"/>
      <c r="DWK53" s="74"/>
      <c r="DWL53" s="605"/>
      <c r="DWM53" s="605"/>
      <c r="DWN53" s="114"/>
      <c r="DWO53" s="74"/>
      <c r="DXA53" s="74"/>
      <c r="DXB53" s="605"/>
      <c r="DXC53" s="605"/>
      <c r="DXD53" s="114"/>
      <c r="DXE53" s="74"/>
      <c r="DXQ53" s="74"/>
      <c r="DXR53" s="605"/>
      <c r="DXS53" s="605"/>
      <c r="DXT53" s="114"/>
      <c r="DXU53" s="74"/>
      <c r="DYG53" s="74"/>
      <c r="DYH53" s="605"/>
      <c r="DYI53" s="605"/>
      <c r="DYJ53" s="114"/>
      <c r="DYK53" s="74"/>
      <c r="DYW53" s="74"/>
      <c r="DYX53" s="605"/>
      <c r="DYY53" s="605"/>
      <c r="DYZ53" s="114"/>
      <c r="DZA53" s="74"/>
      <c r="DZM53" s="74"/>
      <c r="DZN53" s="605"/>
      <c r="DZO53" s="605"/>
      <c r="DZP53" s="114"/>
      <c r="DZQ53" s="74"/>
      <c r="EAC53" s="74"/>
      <c r="EAD53" s="605"/>
      <c r="EAE53" s="605"/>
      <c r="EAF53" s="114"/>
      <c r="EAG53" s="74"/>
      <c r="EAS53" s="74"/>
      <c r="EAT53" s="605"/>
      <c r="EAU53" s="605"/>
      <c r="EAV53" s="114"/>
      <c r="EAW53" s="74"/>
      <c r="EBI53" s="74"/>
      <c r="EBJ53" s="605"/>
      <c r="EBK53" s="605"/>
      <c r="EBL53" s="114"/>
      <c r="EBM53" s="74"/>
      <c r="EBY53" s="74"/>
      <c r="EBZ53" s="605"/>
      <c r="ECA53" s="605"/>
      <c r="ECB53" s="114"/>
      <c r="ECC53" s="74"/>
      <c r="ECO53" s="74"/>
      <c r="ECP53" s="605"/>
      <c r="ECQ53" s="605"/>
      <c r="ECR53" s="114"/>
      <c r="ECS53" s="74"/>
      <c r="EDE53" s="74"/>
      <c r="EDF53" s="605"/>
      <c r="EDG53" s="605"/>
      <c r="EDH53" s="114"/>
      <c r="EDI53" s="74"/>
      <c r="EDU53" s="74"/>
      <c r="EDV53" s="605"/>
      <c r="EDW53" s="605"/>
      <c r="EDX53" s="114"/>
      <c r="EDY53" s="74"/>
      <c r="EEK53" s="74"/>
      <c r="EEL53" s="605"/>
      <c r="EEM53" s="605"/>
      <c r="EEN53" s="114"/>
      <c r="EEO53" s="74"/>
      <c r="EFA53" s="74"/>
      <c r="EFB53" s="605"/>
      <c r="EFC53" s="605"/>
      <c r="EFD53" s="114"/>
      <c r="EFE53" s="74"/>
      <c r="EFQ53" s="74"/>
      <c r="EFR53" s="605"/>
      <c r="EFS53" s="605"/>
      <c r="EFT53" s="114"/>
      <c r="EFU53" s="74"/>
      <c r="EGG53" s="74"/>
      <c r="EGH53" s="605"/>
      <c r="EGI53" s="605"/>
      <c r="EGJ53" s="114"/>
      <c r="EGK53" s="74"/>
      <c r="EGW53" s="74"/>
      <c r="EGX53" s="605"/>
      <c r="EGY53" s="605"/>
      <c r="EGZ53" s="114"/>
      <c r="EHA53" s="74"/>
      <c r="EHM53" s="74"/>
      <c r="EHN53" s="605"/>
      <c r="EHO53" s="605"/>
      <c r="EHP53" s="114"/>
      <c r="EHQ53" s="74"/>
      <c r="EIC53" s="74"/>
      <c r="EID53" s="605"/>
      <c r="EIE53" s="605"/>
      <c r="EIF53" s="114"/>
      <c r="EIG53" s="74"/>
      <c r="EIS53" s="74"/>
      <c r="EIT53" s="605"/>
      <c r="EIU53" s="605"/>
      <c r="EIV53" s="114"/>
      <c r="EIW53" s="74"/>
      <c r="EJI53" s="74"/>
      <c r="EJJ53" s="605"/>
      <c r="EJK53" s="605"/>
      <c r="EJL53" s="114"/>
      <c r="EJM53" s="74"/>
      <c r="EJY53" s="74"/>
      <c r="EJZ53" s="605"/>
      <c r="EKA53" s="605"/>
      <c r="EKB53" s="114"/>
      <c r="EKC53" s="74"/>
      <c r="EKO53" s="74"/>
      <c r="EKP53" s="605"/>
      <c r="EKQ53" s="605"/>
      <c r="EKR53" s="114"/>
      <c r="EKS53" s="74"/>
      <c r="ELE53" s="74"/>
      <c r="ELF53" s="605"/>
      <c r="ELG53" s="605"/>
      <c r="ELH53" s="114"/>
      <c r="ELI53" s="74"/>
      <c r="ELU53" s="74"/>
      <c r="ELV53" s="605"/>
      <c r="ELW53" s="605"/>
      <c r="ELX53" s="114"/>
      <c r="ELY53" s="74"/>
      <c r="EMK53" s="74"/>
      <c r="EML53" s="605"/>
      <c r="EMM53" s="605"/>
      <c r="EMN53" s="114"/>
      <c r="EMO53" s="74"/>
      <c r="ENA53" s="74"/>
      <c r="ENB53" s="605"/>
      <c r="ENC53" s="605"/>
      <c r="END53" s="114"/>
      <c r="ENE53" s="74"/>
      <c r="ENQ53" s="74"/>
      <c r="ENR53" s="605"/>
      <c r="ENS53" s="605"/>
      <c r="ENT53" s="114"/>
      <c r="ENU53" s="74"/>
      <c r="EOG53" s="74"/>
      <c r="EOH53" s="605"/>
      <c r="EOI53" s="605"/>
      <c r="EOJ53" s="114"/>
      <c r="EOK53" s="74"/>
      <c r="EOW53" s="74"/>
      <c r="EOX53" s="605"/>
      <c r="EOY53" s="605"/>
      <c r="EOZ53" s="114"/>
      <c r="EPA53" s="74"/>
      <c r="EPM53" s="74"/>
      <c r="EPN53" s="605"/>
      <c r="EPO53" s="605"/>
      <c r="EPP53" s="114"/>
      <c r="EPQ53" s="74"/>
      <c r="EQC53" s="74"/>
      <c r="EQD53" s="605"/>
      <c r="EQE53" s="605"/>
      <c r="EQF53" s="114"/>
      <c r="EQG53" s="74"/>
      <c r="EQS53" s="74"/>
      <c r="EQT53" s="605"/>
      <c r="EQU53" s="605"/>
      <c r="EQV53" s="114"/>
      <c r="EQW53" s="74"/>
      <c r="ERI53" s="74"/>
      <c r="ERJ53" s="605"/>
      <c r="ERK53" s="605"/>
      <c r="ERL53" s="114"/>
      <c r="ERM53" s="74"/>
      <c r="ERY53" s="74"/>
      <c r="ERZ53" s="605"/>
      <c r="ESA53" s="605"/>
      <c r="ESB53" s="114"/>
      <c r="ESC53" s="74"/>
      <c r="ESO53" s="74"/>
      <c r="ESP53" s="605"/>
      <c r="ESQ53" s="605"/>
      <c r="ESR53" s="114"/>
      <c r="ESS53" s="74"/>
      <c r="ETE53" s="74"/>
      <c r="ETF53" s="605"/>
      <c r="ETG53" s="605"/>
      <c r="ETH53" s="114"/>
      <c r="ETI53" s="74"/>
      <c r="ETU53" s="74"/>
      <c r="ETV53" s="605"/>
      <c r="ETW53" s="605"/>
      <c r="ETX53" s="114"/>
      <c r="ETY53" s="74"/>
      <c r="EUK53" s="74"/>
      <c r="EUL53" s="605"/>
      <c r="EUM53" s="605"/>
      <c r="EUN53" s="114"/>
      <c r="EUO53" s="74"/>
      <c r="EVA53" s="74"/>
      <c r="EVB53" s="605"/>
      <c r="EVC53" s="605"/>
      <c r="EVD53" s="114"/>
      <c r="EVE53" s="74"/>
      <c r="EVQ53" s="74"/>
      <c r="EVR53" s="605"/>
      <c r="EVS53" s="605"/>
      <c r="EVT53" s="114"/>
      <c r="EVU53" s="74"/>
      <c r="EWG53" s="74"/>
      <c r="EWH53" s="605"/>
      <c r="EWI53" s="605"/>
      <c r="EWJ53" s="114"/>
      <c r="EWK53" s="74"/>
      <c r="EWW53" s="74"/>
      <c r="EWX53" s="605"/>
      <c r="EWY53" s="605"/>
      <c r="EWZ53" s="114"/>
      <c r="EXA53" s="74"/>
      <c r="EXM53" s="74"/>
      <c r="EXN53" s="605"/>
      <c r="EXO53" s="605"/>
      <c r="EXP53" s="114"/>
      <c r="EXQ53" s="74"/>
      <c r="EYC53" s="74"/>
      <c r="EYD53" s="605"/>
      <c r="EYE53" s="605"/>
      <c r="EYF53" s="114"/>
      <c r="EYG53" s="74"/>
      <c r="EYS53" s="74"/>
      <c r="EYT53" s="605"/>
      <c r="EYU53" s="605"/>
      <c r="EYV53" s="114"/>
      <c r="EYW53" s="74"/>
      <c r="EZI53" s="74"/>
      <c r="EZJ53" s="605"/>
      <c r="EZK53" s="605"/>
      <c r="EZL53" s="114"/>
      <c r="EZM53" s="74"/>
      <c r="EZY53" s="74"/>
      <c r="EZZ53" s="605"/>
      <c r="FAA53" s="605"/>
      <c r="FAB53" s="114"/>
      <c r="FAC53" s="74"/>
      <c r="FAO53" s="74"/>
      <c r="FAP53" s="605"/>
      <c r="FAQ53" s="605"/>
      <c r="FAR53" s="114"/>
      <c r="FAS53" s="74"/>
      <c r="FBE53" s="74"/>
      <c r="FBF53" s="605"/>
      <c r="FBG53" s="605"/>
      <c r="FBH53" s="114"/>
      <c r="FBI53" s="74"/>
      <c r="FBU53" s="74"/>
      <c r="FBV53" s="605"/>
      <c r="FBW53" s="605"/>
      <c r="FBX53" s="114"/>
      <c r="FBY53" s="74"/>
      <c r="FCK53" s="74"/>
      <c r="FCL53" s="605"/>
      <c r="FCM53" s="605"/>
      <c r="FCN53" s="114"/>
      <c r="FCO53" s="74"/>
      <c r="FDA53" s="74"/>
      <c r="FDB53" s="605"/>
      <c r="FDC53" s="605"/>
      <c r="FDD53" s="114"/>
      <c r="FDE53" s="74"/>
      <c r="FDQ53" s="74"/>
      <c r="FDR53" s="605"/>
      <c r="FDS53" s="605"/>
      <c r="FDT53" s="114"/>
      <c r="FDU53" s="74"/>
      <c r="FEG53" s="74"/>
      <c r="FEH53" s="605"/>
      <c r="FEI53" s="605"/>
      <c r="FEJ53" s="114"/>
      <c r="FEK53" s="74"/>
      <c r="FEW53" s="74"/>
      <c r="FEX53" s="605"/>
      <c r="FEY53" s="605"/>
      <c r="FEZ53" s="114"/>
      <c r="FFA53" s="74"/>
      <c r="FFM53" s="74"/>
      <c r="FFN53" s="605"/>
      <c r="FFO53" s="605"/>
      <c r="FFP53" s="114"/>
      <c r="FFQ53" s="74"/>
      <c r="FGC53" s="74"/>
      <c r="FGD53" s="605"/>
      <c r="FGE53" s="605"/>
      <c r="FGF53" s="114"/>
      <c r="FGG53" s="74"/>
      <c r="FGS53" s="74"/>
      <c r="FGT53" s="605"/>
      <c r="FGU53" s="605"/>
      <c r="FGV53" s="114"/>
      <c r="FGW53" s="74"/>
      <c r="FHI53" s="74"/>
      <c r="FHJ53" s="605"/>
      <c r="FHK53" s="605"/>
      <c r="FHL53" s="114"/>
      <c r="FHM53" s="74"/>
      <c r="FHY53" s="74"/>
      <c r="FHZ53" s="605"/>
      <c r="FIA53" s="605"/>
      <c r="FIB53" s="114"/>
      <c r="FIC53" s="74"/>
      <c r="FIO53" s="74"/>
      <c r="FIP53" s="605"/>
      <c r="FIQ53" s="605"/>
      <c r="FIR53" s="114"/>
      <c r="FIS53" s="74"/>
      <c r="FJE53" s="74"/>
      <c r="FJF53" s="605"/>
      <c r="FJG53" s="605"/>
      <c r="FJH53" s="114"/>
      <c r="FJI53" s="74"/>
      <c r="FJU53" s="74"/>
      <c r="FJV53" s="605"/>
      <c r="FJW53" s="605"/>
      <c r="FJX53" s="114"/>
      <c r="FJY53" s="74"/>
      <c r="FKK53" s="74"/>
      <c r="FKL53" s="605"/>
      <c r="FKM53" s="605"/>
      <c r="FKN53" s="114"/>
      <c r="FKO53" s="74"/>
      <c r="FLA53" s="74"/>
      <c r="FLB53" s="605"/>
      <c r="FLC53" s="605"/>
      <c r="FLD53" s="114"/>
      <c r="FLE53" s="74"/>
      <c r="FLQ53" s="74"/>
      <c r="FLR53" s="605"/>
      <c r="FLS53" s="605"/>
      <c r="FLT53" s="114"/>
      <c r="FLU53" s="74"/>
      <c r="FMG53" s="74"/>
      <c r="FMH53" s="605"/>
      <c r="FMI53" s="605"/>
      <c r="FMJ53" s="114"/>
      <c r="FMK53" s="74"/>
      <c r="FMW53" s="74"/>
      <c r="FMX53" s="605"/>
      <c r="FMY53" s="605"/>
      <c r="FMZ53" s="114"/>
      <c r="FNA53" s="74"/>
      <c r="FNM53" s="74"/>
      <c r="FNN53" s="605"/>
      <c r="FNO53" s="605"/>
      <c r="FNP53" s="114"/>
      <c r="FNQ53" s="74"/>
      <c r="FOC53" s="74"/>
      <c r="FOD53" s="605"/>
      <c r="FOE53" s="605"/>
      <c r="FOF53" s="114"/>
      <c r="FOG53" s="74"/>
      <c r="FOS53" s="74"/>
      <c r="FOT53" s="605"/>
      <c r="FOU53" s="605"/>
      <c r="FOV53" s="114"/>
      <c r="FOW53" s="74"/>
      <c r="FPI53" s="74"/>
      <c r="FPJ53" s="605"/>
      <c r="FPK53" s="605"/>
      <c r="FPL53" s="114"/>
      <c r="FPM53" s="74"/>
      <c r="FPY53" s="74"/>
      <c r="FPZ53" s="605"/>
      <c r="FQA53" s="605"/>
      <c r="FQB53" s="114"/>
      <c r="FQC53" s="74"/>
      <c r="FQO53" s="74"/>
      <c r="FQP53" s="605"/>
      <c r="FQQ53" s="605"/>
      <c r="FQR53" s="114"/>
      <c r="FQS53" s="74"/>
      <c r="FRE53" s="74"/>
      <c r="FRF53" s="605"/>
      <c r="FRG53" s="605"/>
      <c r="FRH53" s="114"/>
      <c r="FRI53" s="74"/>
      <c r="FRU53" s="74"/>
      <c r="FRV53" s="605"/>
      <c r="FRW53" s="605"/>
      <c r="FRX53" s="114"/>
      <c r="FRY53" s="74"/>
      <c r="FSK53" s="74"/>
      <c r="FSL53" s="605"/>
      <c r="FSM53" s="605"/>
      <c r="FSN53" s="114"/>
      <c r="FSO53" s="74"/>
      <c r="FTA53" s="74"/>
      <c r="FTB53" s="605"/>
      <c r="FTC53" s="605"/>
      <c r="FTD53" s="114"/>
      <c r="FTE53" s="74"/>
      <c r="FTQ53" s="74"/>
      <c r="FTR53" s="605"/>
      <c r="FTS53" s="605"/>
      <c r="FTT53" s="114"/>
      <c r="FTU53" s="74"/>
      <c r="FUG53" s="74"/>
      <c r="FUH53" s="605"/>
      <c r="FUI53" s="605"/>
      <c r="FUJ53" s="114"/>
      <c r="FUK53" s="74"/>
      <c r="FUW53" s="74"/>
      <c r="FUX53" s="605"/>
      <c r="FUY53" s="605"/>
      <c r="FUZ53" s="114"/>
      <c r="FVA53" s="74"/>
      <c r="FVM53" s="74"/>
      <c r="FVN53" s="605"/>
      <c r="FVO53" s="605"/>
      <c r="FVP53" s="114"/>
      <c r="FVQ53" s="74"/>
      <c r="FWC53" s="74"/>
      <c r="FWD53" s="605"/>
      <c r="FWE53" s="605"/>
      <c r="FWF53" s="114"/>
      <c r="FWG53" s="74"/>
      <c r="FWS53" s="74"/>
      <c r="FWT53" s="605"/>
      <c r="FWU53" s="605"/>
      <c r="FWV53" s="114"/>
      <c r="FWW53" s="74"/>
      <c r="FXI53" s="74"/>
      <c r="FXJ53" s="605"/>
      <c r="FXK53" s="605"/>
      <c r="FXL53" s="114"/>
      <c r="FXM53" s="74"/>
      <c r="FXY53" s="74"/>
      <c r="FXZ53" s="605"/>
      <c r="FYA53" s="605"/>
      <c r="FYB53" s="114"/>
      <c r="FYC53" s="74"/>
      <c r="FYO53" s="74"/>
      <c r="FYP53" s="605"/>
      <c r="FYQ53" s="605"/>
      <c r="FYR53" s="114"/>
      <c r="FYS53" s="74"/>
      <c r="FZE53" s="74"/>
      <c r="FZF53" s="605"/>
      <c r="FZG53" s="605"/>
      <c r="FZH53" s="114"/>
      <c r="FZI53" s="74"/>
      <c r="FZU53" s="74"/>
      <c r="FZV53" s="605"/>
      <c r="FZW53" s="605"/>
      <c r="FZX53" s="114"/>
      <c r="FZY53" s="74"/>
      <c r="GAK53" s="74"/>
      <c r="GAL53" s="605"/>
      <c r="GAM53" s="605"/>
      <c r="GAN53" s="114"/>
      <c r="GAO53" s="74"/>
      <c r="GBA53" s="74"/>
      <c r="GBB53" s="605"/>
      <c r="GBC53" s="605"/>
      <c r="GBD53" s="114"/>
      <c r="GBE53" s="74"/>
      <c r="GBQ53" s="74"/>
      <c r="GBR53" s="605"/>
      <c r="GBS53" s="605"/>
      <c r="GBT53" s="114"/>
      <c r="GBU53" s="74"/>
      <c r="GCG53" s="74"/>
      <c r="GCH53" s="605"/>
      <c r="GCI53" s="605"/>
      <c r="GCJ53" s="114"/>
      <c r="GCK53" s="74"/>
      <c r="GCW53" s="74"/>
      <c r="GCX53" s="605"/>
      <c r="GCY53" s="605"/>
      <c r="GCZ53" s="114"/>
      <c r="GDA53" s="74"/>
      <c r="GDM53" s="74"/>
      <c r="GDN53" s="605"/>
      <c r="GDO53" s="605"/>
      <c r="GDP53" s="114"/>
      <c r="GDQ53" s="74"/>
      <c r="GEC53" s="74"/>
      <c r="GED53" s="605"/>
      <c r="GEE53" s="605"/>
      <c r="GEF53" s="114"/>
      <c r="GEG53" s="74"/>
      <c r="GES53" s="74"/>
      <c r="GET53" s="605"/>
      <c r="GEU53" s="605"/>
      <c r="GEV53" s="114"/>
      <c r="GEW53" s="74"/>
      <c r="GFI53" s="74"/>
      <c r="GFJ53" s="605"/>
      <c r="GFK53" s="605"/>
      <c r="GFL53" s="114"/>
      <c r="GFM53" s="74"/>
      <c r="GFY53" s="74"/>
      <c r="GFZ53" s="605"/>
      <c r="GGA53" s="605"/>
      <c r="GGB53" s="114"/>
      <c r="GGC53" s="74"/>
      <c r="GGO53" s="74"/>
      <c r="GGP53" s="605"/>
      <c r="GGQ53" s="605"/>
      <c r="GGR53" s="114"/>
      <c r="GGS53" s="74"/>
      <c r="GHE53" s="74"/>
      <c r="GHF53" s="605"/>
      <c r="GHG53" s="605"/>
      <c r="GHH53" s="114"/>
      <c r="GHI53" s="74"/>
      <c r="GHU53" s="74"/>
      <c r="GHV53" s="605"/>
      <c r="GHW53" s="605"/>
      <c r="GHX53" s="114"/>
      <c r="GHY53" s="74"/>
      <c r="GIK53" s="74"/>
      <c r="GIL53" s="605"/>
      <c r="GIM53" s="605"/>
      <c r="GIN53" s="114"/>
      <c r="GIO53" s="74"/>
      <c r="GJA53" s="74"/>
      <c r="GJB53" s="605"/>
      <c r="GJC53" s="605"/>
      <c r="GJD53" s="114"/>
      <c r="GJE53" s="74"/>
      <c r="GJQ53" s="74"/>
      <c r="GJR53" s="605"/>
      <c r="GJS53" s="605"/>
      <c r="GJT53" s="114"/>
      <c r="GJU53" s="74"/>
      <c r="GKG53" s="74"/>
      <c r="GKH53" s="605"/>
      <c r="GKI53" s="605"/>
      <c r="GKJ53" s="114"/>
      <c r="GKK53" s="74"/>
      <c r="GKW53" s="74"/>
      <c r="GKX53" s="605"/>
      <c r="GKY53" s="605"/>
      <c r="GKZ53" s="114"/>
      <c r="GLA53" s="74"/>
      <c r="GLM53" s="74"/>
      <c r="GLN53" s="605"/>
      <c r="GLO53" s="605"/>
      <c r="GLP53" s="114"/>
      <c r="GLQ53" s="74"/>
      <c r="GMC53" s="74"/>
      <c r="GMD53" s="605"/>
      <c r="GME53" s="605"/>
      <c r="GMF53" s="114"/>
      <c r="GMG53" s="74"/>
      <c r="GMS53" s="74"/>
      <c r="GMT53" s="605"/>
      <c r="GMU53" s="605"/>
      <c r="GMV53" s="114"/>
      <c r="GMW53" s="74"/>
      <c r="GNI53" s="74"/>
      <c r="GNJ53" s="605"/>
      <c r="GNK53" s="605"/>
      <c r="GNL53" s="114"/>
      <c r="GNM53" s="74"/>
      <c r="GNY53" s="74"/>
      <c r="GNZ53" s="605"/>
      <c r="GOA53" s="605"/>
      <c r="GOB53" s="114"/>
      <c r="GOC53" s="74"/>
      <c r="GOO53" s="74"/>
      <c r="GOP53" s="605"/>
      <c r="GOQ53" s="605"/>
      <c r="GOR53" s="114"/>
      <c r="GOS53" s="74"/>
      <c r="GPE53" s="74"/>
      <c r="GPF53" s="605"/>
      <c r="GPG53" s="605"/>
      <c r="GPH53" s="114"/>
      <c r="GPI53" s="74"/>
      <c r="GPU53" s="74"/>
      <c r="GPV53" s="605"/>
      <c r="GPW53" s="605"/>
      <c r="GPX53" s="114"/>
      <c r="GPY53" s="74"/>
      <c r="GQK53" s="74"/>
      <c r="GQL53" s="605"/>
      <c r="GQM53" s="605"/>
      <c r="GQN53" s="114"/>
      <c r="GQO53" s="74"/>
      <c r="GRA53" s="74"/>
      <c r="GRB53" s="605"/>
      <c r="GRC53" s="605"/>
      <c r="GRD53" s="114"/>
      <c r="GRE53" s="74"/>
      <c r="GRQ53" s="74"/>
      <c r="GRR53" s="605"/>
      <c r="GRS53" s="605"/>
      <c r="GRT53" s="114"/>
      <c r="GRU53" s="74"/>
      <c r="GSG53" s="74"/>
      <c r="GSH53" s="605"/>
      <c r="GSI53" s="605"/>
      <c r="GSJ53" s="114"/>
      <c r="GSK53" s="74"/>
      <c r="GSW53" s="74"/>
      <c r="GSX53" s="605"/>
      <c r="GSY53" s="605"/>
      <c r="GSZ53" s="114"/>
      <c r="GTA53" s="74"/>
      <c r="GTM53" s="74"/>
      <c r="GTN53" s="605"/>
      <c r="GTO53" s="605"/>
      <c r="GTP53" s="114"/>
      <c r="GTQ53" s="74"/>
      <c r="GUC53" s="74"/>
      <c r="GUD53" s="605"/>
      <c r="GUE53" s="605"/>
      <c r="GUF53" s="114"/>
      <c r="GUG53" s="74"/>
      <c r="GUS53" s="74"/>
      <c r="GUT53" s="605"/>
      <c r="GUU53" s="605"/>
      <c r="GUV53" s="114"/>
      <c r="GUW53" s="74"/>
      <c r="GVI53" s="74"/>
      <c r="GVJ53" s="605"/>
      <c r="GVK53" s="605"/>
      <c r="GVL53" s="114"/>
      <c r="GVM53" s="74"/>
      <c r="GVY53" s="74"/>
      <c r="GVZ53" s="605"/>
      <c r="GWA53" s="605"/>
      <c r="GWB53" s="114"/>
      <c r="GWC53" s="74"/>
      <c r="GWO53" s="74"/>
      <c r="GWP53" s="605"/>
      <c r="GWQ53" s="605"/>
      <c r="GWR53" s="114"/>
      <c r="GWS53" s="74"/>
      <c r="GXE53" s="74"/>
      <c r="GXF53" s="605"/>
      <c r="GXG53" s="605"/>
      <c r="GXH53" s="114"/>
      <c r="GXI53" s="74"/>
      <c r="GXU53" s="74"/>
      <c r="GXV53" s="605"/>
      <c r="GXW53" s="605"/>
      <c r="GXX53" s="114"/>
      <c r="GXY53" s="74"/>
      <c r="GYK53" s="74"/>
      <c r="GYL53" s="605"/>
      <c r="GYM53" s="605"/>
      <c r="GYN53" s="114"/>
      <c r="GYO53" s="74"/>
      <c r="GZA53" s="74"/>
      <c r="GZB53" s="605"/>
      <c r="GZC53" s="605"/>
      <c r="GZD53" s="114"/>
      <c r="GZE53" s="74"/>
      <c r="GZQ53" s="74"/>
      <c r="GZR53" s="605"/>
      <c r="GZS53" s="605"/>
      <c r="GZT53" s="114"/>
      <c r="GZU53" s="74"/>
      <c r="HAG53" s="74"/>
      <c r="HAH53" s="605"/>
      <c r="HAI53" s="605"/>
      <c r="HAJ53" s="114"/>
      <c r="HAK53" s="74"/>
      <c r="HAW53" s="74"/>
      <c r="HAX53" s="605"/>
      <c r="HAY53" s="605"/>
      <c r="HAZ53" s="114"/>
      <c r="HBA53" s="74"/>
      <c r="HBM53" s="74"/>
      <c r="HBN53" s="605"/>
      <c r="HBO53" s="605"/>
      <c r="HBP53" s="114"/>
      <c r="HBQ53" s="74"/>
      <c r="HCC53" s="74"/>
      <c r="HCD53" s="605"/>
      <c r="HCE53" s="605"/>
      <c r="HCF53" s="114"/>
      <c r="HCG53" s="74"/>
      <c r="HCS53" s="74"/>
      <c r="HCT53" s="605"/>
      <c r="HCU53" s="605"/>
      <c r="HCV53" s="114"/>
      <c r="HCW53" s="74"/>
      <c r="HDI53" s="74"/>
      <c r="HDJ53" s="605"/>
      <c r="HDK53" s="605"/>
      <c r="HDL53" s="114"/>
      <c r="HDM53" s="74"/>
      <c r="HDY53" s="74"/>
      <c r="HDZ53" s="605"/>
      <c r="HEA53" s="605"/>
      <c r="HEB53" s="114"/>
      <c r="HEC53" s="74"/>
      <c r="HEO53" s="74"/>
      <c r="HEP53" s="605"/>
      <c r="HEQ53" s="605"/>
      <c r="HER53" s="114"/>
      <c r="HES53" s="74"/>
      <c r="HFE53" s="74"/>
      <c r="HFF53" s="605"/>
      <c r="HFG53" s="605"/>
      <c r="HFH53" s="114"/>
      <c r="HFI53" s="74"/>
      <c r="HFU53" s="74"/>
      <c r="HFV53" s="605"/>
      <c r="HFW53" s="605"/>
      <c r="HFX53" s="114"/>
      <c r="HFY53" s="74"/>
      <c r="HGK53" s="74"/>
      <c r="HGL53" s="605"/>
      <c r="HGM53" s="605"/>
      <c r="HGN53" s="114"/>
      <c r="HGO53" s="74"/>
      <c r="HHA53" s="74"/>
      <c r="HHB53" s="605"/>
      <c r="HHC53" s="605"/>
      <c r="HHD53" s="114"/>
      <c r="HHE53" s="74"/>
      <c r="HHQ53" s="74"/>
      <c r="HHR53" s="605"/>
      <c r="HHS53" s="605"/>
      <c r="HHT53" s="114"/>
      <c r="HHU53" s="74"/>
      <c r="HIG53" s="74"/>
      <c r="HIH53" s="605"/>
      <c r="HII53" s="605"/>
      <c r="HIJ53" s="114"/>
      <c r="HIK53" s="74"/>
      <c r="HIW53" s="74"/>
      <c r="HIX53" s="605"/>
      <c r="HIY53" s="605"/>
      <c r="HIZ53" s="114"/>
      <c r="HJA53" s="74"/>
      <c r="HJM53" s="74"/>
      <c r="HJN53" s="605"/>
      <c r="HJO53" s="605"/>
      <c r="HJP53" s="114"/>
      <c r="HJQ53" s="74"/>
      <c r="HKC53" s="74"/>
      <c r="HKD53" s="605"/>
      <c r="HKE53" s="605"/>
      <c r="HKF53" s="114"/>
      <c r="HKG53" s="74"/>
      <c r="HKS53" s="74"/>
      <c r="HKT53" s="605"/>
      <c r="HKU53" s="605"/>
      <c r="HKV53" s="114"/>
      <c r="HKW53" s="74"/>
      <c r="HLI53" s="74"/>
      <c r="HLJ53" s="605"/>
      <c r="HLK53" s="605"/>
      <c r="HLL53" s="114"/>
      <c r="HLM53" s="74"/>
      <c r="HLY53" s="74"/>
      <c r="HLZ53" s="605"/>
      <c r="HMA53" s="605"/>
      <c r="HMB53" s="114"/>
      <c r="HMC53" s="74"/>
      <c r="HMO53" s="74"/>
      <c r="HMP53" s="605"/>
      <c r="HMQ53" s="605"/>
      <c r="HMR53" s="114"/>
      <c r="HMS53" s="74"/>
      <c r="HNE53" s="74"/>
      <c r="HNF53" s="605"/>
      <c r="HNG53" s="605"/>
      <c r="HNH53" s="114"/>
      <c r="HNI53" s="74"/>
      <c r="HNU53" s="74"/>
      <c r="HNV53" s="605"/>
      <c r="HNW53" s="605"/>
      <c r="HNX53" s="114"/>
      <c r="HNY53" s="74"/>
      <c r="HOK53" s="74"/>
      <c r="HOL53" s="605"/>
      <c r="HOM53" s="605"/>
      <c r="HON53" s="114"/>
      <c r="HOO53" s="74"/>
      <c r="HPA53" s="74"/>
      <c r="HPB53" s="605"/>
      <c r="HPC53" s="605"/>
      <c r="HPD53" s="114"/>
      <c r="HPE53" s="74"/>
      <c r="HPQ53" s="74"/>
      <c r="HPR53" s="605"/>
      <c r="HPS53" s="605"/>
      <c r="HPT53" s="114"/>
      <c r="HPU53" s="74"/>
      <c r="HQG53" s="74"/>
      <c r="HQH53" s="605"/>
      <c r="HQI53" s="605"/>
      <c r="HQJ53" s="114"/>
      <c r="HQK53" s="74"/>
      <c r="HQW53" s="74"/>
      <c r="HQX53" s="605"/>
      <c r="HQY53" s="605"/>
      <c r="HQZ53" s="114"/>
      <c r="HRA53" s="74"/>
      <c r="HRM53" s="74"/>
      <c r="HRN53" s="605"/>
      <c r="HRO53" s="605"/>
      <c r="HRP53" s="114"/>
      <c r="HRQ53" s="74"/>
      <c r="HSC53" s="74"/>
      <c r="HSD53" s="605"/>
      <c r="HSE53" s="605"/>
      <c r="HSF53" s="114"/>
      <c r="HSG53" s="74"/>
      <c r="HSS53" s="74"/>
      <c r="HST53" s="605"/>
      <c r="HSU53" s="605"/>
      <c r="HSV53" s="114"/>
      <c r="HSW53" s="74"/>
      <c r="HTI53" s="74"/>
      <c r="HTJ53" s="605"/>
      <c r="HTK53" s="605"/>
      <c r="HTL53" s="114"/>
      <c r="HTM53" s="74"/>
      <c r="HTY53" s="74"/>
      <c r="HTZ53" s="605"/>
      <c r="HUA53" s="605"/>
      <c r="HUB53" s="114"/>
      <c r="HUC53" s="74"/>
      <c r="HUO53" s="74"/>
      <c r="HUP53" s="605"/>
      <c r="HUQ53" s="605"/>
      <c r="HUR53" s="114"/>
      <c r="HUS53" s="74"/>
      <c r="HVE53" s="74"/>
      <c r="HVF53" s="605"/>
      <c r="HVG53" s="605"/>
      <c r="HVH53" s="114"/>
      <c r="HVI53" s="74"/>
      <c r="HVU53" s="74"/>
      <c r="HVV53" s="605"/>
      <c r="HVW53" s="605"/>
      <c r="HVX53" s="114"/>
      <c r="HVY53" s="74"/>
      <c r="HWK53" s="74"/>
      <c r="HWL53" s="605"/>
      <c r="HWM53" s="605"/>
      <c r="HWN53" s="114"/>
      <c r="HWO53" s="74"/>
      <c r="HXA53" s="74"/>
      <c r="HXB53" s="605"/>
      <c r="HXC53" s="605"/>
      <c r="HXD53" s="114"/>
      <c r="HXE53" s="74"/>
      <c r="HXQ53" s="74"/>
      <c r="HXR53" s="605"/>
      <c r="HXS53" s="605"/>
      <c r="HXT53" s="114"/>
      <c r="HXU53" s="74"/>
      <c r="HYG53" s="74"/>
      <c r="HYH53" s="605"/>
      <c r="HYI53" s="605"/>
      <c r="HYJ53" s="114"/>
      <c r="HYK53" s="74"/>
      <c r="HYW53" s="74"/>
      <c r="HYX53" s="605"/>
      <c r="HYY53" s="605"/>
      <c r="HYZ53" s="114"/>
      <c r="HZA53" s="74"/>
      <c r="HZM53" s="74"/>
      <c r="HZN53" s="605"/>
      <c r="HZO53" s="605"/>
      <c r="HZP53" s="114"/>
      <c r="HZQ53" s="74"/>
      <c r="IAC53" s="74"/>
      <c r="IAD53" s="605"/>
      <c r="IAE53" s="605"/>
      <c r="IAF53" s="114"/>
      <c r="IAG53" s="74"/>
      <c r="IAS53" s="74"/>
      <c r="IAT53" s="605"/>
      <c r="IAU53" s="605"/>
      <c r="IAV53" s="114"/>
      <c r="IAW53" s="74"/>
      <c r="IBI53" s="74"/>
      <c r="IBJ53" s="605"/>
      <c r="IBK53" s="605"/>
      <c r="IBL53" s="114"/>
      <c r="IBM53" s="74"/>
      <c r="IBY53" s="74"/>
      <c r="IBZ53" s="605"/>
      <c r="ICA53" s="605"/>
      <c r="ICB53" s="114"/>
      <c r="ICC53" s="74"/>
      <c r="ICO53" s="74"/>
      <c r="ICP53" s="605"/>
      <c r="ICQ53" s="605"/>
      <c r="ICR53" s="114"/>
      <c r="ICS53" s="74"/>
      <c r="IDE53" s="74"/>
      <c r="IDF53" s="605"/>
      <c r="IDG53" s="605"/>
      <c r="IDH53" s="114"/>
      <c r="IDI53" s="74"/>
      <c r="IDU53" s="74"/>
      <c r="IDV53" s="605"/>
      <c r="IDW53" s="605"/>
      <c r="IDX53" s="114"/>
      <c r="IDY53" s="74"/>
      <c r="IEK53" s="74"/>
      <c r="IEL53" s="605"/>
      <c r="IEM53" s="605"/>
      <c r="IEN53" s="114"/>
      <c r="IEO53" s="74"/>
      <c r="IFA53" s="74"/>
      <c r="IFB53" s="605"/>
      <c r="IFC53" s="605"/>
      <c r="IFD53" s="114"/>
      <c r="IFE53" s="74"/>
      <c r="IFQ53" s="74"/>
      <c r="IFR53" s="605"/>
      <c r="IFS53" s="605"/>
      <c r="IFT53" s="114"/>
      <c r="IFU53" s="74"/>
      <c r="IGG53" s="74"/>
      <c r="IGH53" s="605"/>
      <c r="IGI53" s="605"/>
      <c r="IGJ53" s="114"/>
      <c r="IGK53" s="74"/>
      <c r="IGW53" s="74"/>
      <c r="IGX53" s="605"/>
      <c r="IGY53" s="605"/>
      <c r="IGZ53" s="114"/>
      <c r="IHA53" s="74"/>
      <c r="IHM53" s="74"/>
      <c r="IHN53" s="605"/>
      <c r="IHO53" s="605"/>
      <c r="IHP53" s="114"/>
      <c r="IHQ53" s="74"/>
      <c r="IIC53" s="74"/>
      <c r="IID53" s="605"/>
      <c r="IIE53" s="605"/>
      <c r="IIF53" s="114"/>
      <c r="IIG53" s="74"/>
      <c r="IIS53" s="74"/>
      <c r="IIT53" s="605"/>
      <c r="IIU53" s="605"/>
      <c r="IIV53" s="114"/>
      <c r="IIW53" s="74"/>
      <c r="IJI53" s="74"/>
      <c r="IJJ53" s="605"/>
      <c r="IJK53" s="605"/>
      <c r="IJL53" s="114"/>
      <c r="IJM53" s="74"/>
      <c r="IJY53" s="74"/>
      <c r="IJZ53" s="605"/>
      <c r="IKA53" s="605"/>
      <c r="IKB53" s="114"/>
      <c r="IKC53" s="74"/>
      <c r="IKO53" s="74"/>
      <c r="IKP53" s="605"/>
      <c r="IKQ53" s="605"/>
      <c r="IKR53" s="114"/>
      <c r="IKS53" s="74"/>
      <c r="ILE53" s="74"/>
      <c r="ILF53" s="605"/>
      <c r="ILG53" s="605"/>
      <c r="ILH53" s="114"/>
      <c r="ILI53" s="74"/>
      <c r="ILU53" s="74"/>
      <c r="ILV53" s="605"/>
      <c r="ILW53" s="605"/>
      <c r="ILX53" s="114"/>
      <c r="ILY53" s="74"/>
      <c r="IMK53" s="74"/>
      <c r="IML53" s="605"/>
      <c r="IMM53" s="605"/>
      <c r="IMN53" s="114"/>
      <c r="IMO53" s="74"/>
      <c r="INA53" s="74"/>
      <c r="INB53" s="605"/>
      <c r="INC53" s="605"/>
      <c r="IND53" s="114"/>
      <c r="INE53" s="74"/>
      <c r="INQ53" s="74"/>
      <c r="INR53" s="605"/>
      <c r="INS53" s="605"/>
      <c r="INT53" s="114"/>
      <c r="INU53" s="74"/>
      <c r="IOG53" s="74"/>
      <c r="IOH53" s="605"/>
      <c r="IOI53" s="605"/>
      <c r="IOJ53" s="114"/>
      <c r="IOK53" s="74"/>
      <c r="IOW53" s="74"/>
      <c r="IOX53" s="605"/>
      <c r="IOY53" s="605"/>
      <c r="IOZ53" s="114"/>
      <c r="IPA53" s="74"/>
      <c r="IPM53" s="74"/>
      <c r="IPN53" s="605"/>
      <c r="IPO53" s="605"/>
      <c r="IPP53" s="114"/>
      <c r="IPQ53" s="74"/>
      <c r="IQC53" s="74"/>
      <c r="IQD53" s="605"/>
      <c r="IQE53" s="605"/>
      <c r="IQF53" s="114"/>
      <c r="IQG53" s="74"/>
      <c r="IQS53" s="74"/>
      <c r="IQT53" s="605"/>
      <c r="IQU53" s="605"/>
      <c r="IQV53" s="114"/>
      <c r="IQW53" s="74"/>
      <c r="IRI53" s="74"/>
      <c r="IRJ53" s="605"/>
      <c r="IRK53" s="605"/>
      <c r="IRL53" s="114"/>
      <c r="IRM53" s="74"/>
      <c r="IRY53" s="74"/>
      <c r="IRZ53" s="605"/>
      <c r="ISA53" s="605"/>
      <c r="ISB53" s="114"/>
      <c r="ISC53" s="74"/>
      <c r="ISO53" s="74"/>
      <c r="ISP53" s="605"/>
      <c r="ISQ53" s="605"/>
      <c r="ISR53" s="114"/>
      <c r="ISS53" s="74"/>
      <c r="ITE53" s="74"/>
      <c r="ITF53" s="605"/>
      <c r="ITG53" s="605"/>
      <c r="ITH53" s="114"/>
      <c r="ITI53" s="74"/>
      <c r="ITU53" s="74"/>
      <c r="ITV53" s="605"/>
      <c r="ITW53" s="605"/>
      <c r="ITX53" s="114"/>
      <c r="ITY53" s="74"/>
      <c r="IUK53" s="74"/>
      <c r="IUL53" s="605"/>
      <c r="IUM53" s="605"/>
      <c r="IUN53" s="114"/>
      <c r="IUO53" s="74"/>
      <c r="IVA53" s="74"/>
      <c r="IVB53" s="605"/>
      <c r="IVC53" s="605"/>
      <c r="IVD53" s="114"/>
      <c r="IVE53" s="74"/>
      <c r="IVQ53" s="74"/>
      <c r="IVR53" s="605"/>
      <c r="IVS53" s="605"/>
      <c r="IVT53" s="114"/>
      <c r="IVU53" s="74"/>
      <c r="IWG53" s="74"/>
      <c r="IWH53" s="605"/>
      <c r="IWI53" s="605"/>
      <c r="IWJ53" s="114"/>
      <c r="IWK53" s="74"/>
      <c r="IWW53" s="74"/>
      <c r="IWX53" s="605"/>
      <c r="IWY53" s="605"/>
      <c r="IWZ53" s="114"/>
      <c r="IXA53" s="74"/>
      <c r="IXM53" s="74"/>
      <c r="IXN53" s="605"/>
      <c r="IXO53" s="605"/>
      <c r="IXP53" s="114"/>
      <c r="IXQ53" s="74"/>
      <c r="IYC53" s="74"/>
      <c r="IYD53" s="605"/>
      <c r="IYE53" s="605"/>
      <c r="IYF53" s="114"/>
      <c r="IYG53" s="74"/>
      <c r="IYS53" s="74"/>
      <c r="IYT53" s="605"/>
      <c r="IYU53" s="605"/>
      <c r="IYV53" s="114"/>
      <c r="IYW53" s="74"/>
      <c r="IZI53" s="74"/>
      <c r="IZJ53" s="605"/>
      <c r="IZK53" s="605"/>
      <c r="IZL53" s="114"/>
      <c r="IZM53" s="74"/>
      <c r="IZY53" s="74"/>
      <c r="IZZ53" s="605"/>
      <c r="JAA53" s="605"/>
      <c r="JAB53" s="114"/>
      <c r="JAC53" s="74"/>
      <c r="JAO53" s="74"/>
      <c r="JAP53" s="605"/>
      <c r="JAQ53" s="605"/>
      <c r="JAR53" s="114"/>
      <c r="JAS53" s="74"/>
      <c r="JBE53" s="74"/>
      <c r="JBF53" s="605"/>
      <c r="JBG53" s="605"/>
      <c r="JBH53" s="114"/>
      <c r="JBI53" s="74"/>
      <c r="JBU53" s="74"/>
      <c r="JBV53" s="605"/>
      <c r="JBW53" s="605"/>
      <c r="JBX53" s="114"/>
      <c r="JBY53" s="74"/>
      <c r="JCK53" s="74"/>
      <c r="JCL53" s="605"/>
      <c r="JCM53" s="605"/>
      <c r="JCN53" s="114"/>
      <c r="JCO53" s="74"/>
      <c r="JDA53" s="74"/>
      <c r="JDB53" s="605"/>
      <c r="JDC53" s="605"/>
      <c r="JDD53" s="114"/>
      <c r="JDE53" s="74"/>
      <c r="JDQ53" s="74"/>
      <c r="JDR53" s="605"/>
      <c r="JDS53" s="605"/>
      <c r="JDT53" s="114"/>
      <c r="JDU53" s="74"/>
      <c r="JEG53" s="74"/>
      <c r="JEH53" s="605"/>
      <c r="JEI53" s="605"/>
      <c r="JEJ53" s="114"/>
      <c r="JEK53" s="74"/>
      <c r="JEW53" s="74"/>
      <c r="JEX53" s="605"/>
      <c r="JEY53" s="605"/>
      <c r="JEZ53" s="114"/>
      <c r="JFA53" s="74"/>
      <c r="JFM53" s="74"/>
      <c r="JFN53" s="605"/>
      <c r="JFO53" s="605"/>
      <c r="JFP53" s="114"/>
      <c r="JFQ53" s="74"/>
      <c r="JGC53" s="74"/>
      <c r="JGD53" s="605"/>
      <c r="JGE53" s="605"/>
      <c r="JGF53" s="114"/>
      <c r="JGG53" s="74"/>
      <c r="JGS53" s="74"/>
      <c r="JGT53" s="605"/>
      <c r="JGU53" s="605"/>
      <c r="JGV53" s="114"/>
      <c r="JGW53" s="74"/>
      <c r="JHI53" s="74"/>
      <c r="JHJ53" s="605"/>
      <c r="JHK53" s="605"/>
      <c r="JHL53" s="114"/>
      <c r="JHM53" s="74"/>
      <c r="JHY53" s="74"/>
      <c r="JHZ53" s="605"/>
      <c r="JIA53" s="605"/>
      <c r="JIB53" s="114"/>
      <c r="JIC53" s="74"/>
      <c r="JIO53" s="74"/>
      <c r="JIP53" s="605"/>
      <c r="JIQ53" s="605"/>
      <c r="JIR53" s="114"/>
      <c r="JIS53" s="74"/>
      <c r="JJE53" s="74"/>
      <c r="JJF53" s="605"/>
      <c r="JJG53" s="605"/>
      <c r="JJH53" s="114"/>
      <c r="JJI53" s="74"/>
      <c r="JJU53" s="74"/>
      <c r="JJV53" s="605"/>
      <c r="JJW53" s="605"/>
      <c r="JJX53" s="114"/>
      <c r="JJY53" s="74"/>
      <c r="JKK53" s="74"/>
      <c r="JKL53" s="605"/>
      <c r="JKM53" s="605"/>
      <c r="JKN53" s="114"/>
      <c r="JKO53" s="74"/>
      <c r="JLA53" s="74"/>
      <c r="JLB53" s="605"/>
      <c r="JLC53" s="605"/>
      <c r="JLD53" s="114"/>
      <c r="JLE53" s="74"/>
      <c r="JLQ53" s="74"/>
      <c r="JLR53" s="605"/>
      <c r="JLS53" s="605"/>
      <c r="JLT53" s="114"/>
      <c r="JLU53" s="74"/>
      <c r="JMG53" s="74"/>
      <c r="JMH53" s="605"/>
      <c r="JMI53" s="605"/>
      <c r="JMJ53" s="114"/>
      <c r="JMK53" s="74"/>
      <c r="JMW53" s="74"/>
      <c r="JMX53" s="605"/>
      <c r="JMY53" s="605"/>
      <c r="JMZ53" s="114"/>
      <c r="JNA53" s="74"/>
      <c r="JNM53" s="74"/>
      <c r="JNN53" s="605"/>
      <c r="JNO53" s="605"/>
      <c r="JNP53" s="114"/>
      <c r="JNQ53" s="74"/>
      <c r="JOC53" s="74"/>
      <c r="JOD53" s="605"/>
      <c r="JOE53" s="605"/>
      <c r="JOF53" s="114"/>
      <c r="JOG53" s="74"/>
      <c r="JOS53" s="74"/>
      <c r="JOT53" s="605"/>
      <c r="JOU53" s="605"/>
      <c r="JOV53" s="114"/>
      <c r="JOW53" s="74"/>
      <c r="JPI53" s="74"/>
      <c r="JPJ53" s="605"/>
      <c r="JPK53" s="605"/>
      <c r="JPL53" s="114"/>
      <c r="JPM53" s="74"/>
      <c r="JPY53" s="74"/>
      <c r="JPZ53" s="605"/>
      <c r="JQA53" s="605"/>
      <c r="JQB53" s="114"/>
      <c r="JQC53" s="74"/>
      <c r="JQO53" s="74"/>
      <c r="JQP53" s="605"/>
      <c r="JQQ53" s="605"/>
      <c r="JQR53" s="114"/>
      <c r="JQS53" s="74"/>
      <c r="JRE53" s="74"/>
      <c r="JRF53" s="605"/>
      <c r="JRG53" s="605"/>
      <c r="JRH53" s="114"/>
      <c r="JRI53" s="74"/>
      <c r="JRU53" s="74"/>
      <c r="JRV53" s="605"/>
      <c r="JRW53" s="605"/>
      <c r="JRX53" s="114"/>
      <c r="JRY53" s="74"/>
      <c r="JSK53" s="74"/>
      <c r="JSL53" s="605"/>
      <c r="JSM53" s="605"/>
      <c r="JSN53" s="114"/>
      <c r="JSO53" s="74"/>
      <c r="JTA53" s="74"/>
      <c r="JTB53" s="605"/>
      <c r="JTC53" s="605"/>
      <c r="JTD53" s="114"/>
      <c r="JTE53" s="74"/>
      <c r="JTQ53" s="74"/>
      <c r="JTR53" s="605"/>
      <c r="JTS53" s="605"/>
      <c r="JTT53" s="114"/>
      <c r="JTU53" s="74"/>
      <c r="JUG53" s="74"/>
      <c r="JUH53" s="605"/>
      <c r="JUI53" s="605"/>
      <c r="JUJ53" s="114"/>
      <c r="JUK53" s="74"/>
      <c r="JUW53" s="74"/>
      <c r="JUX53" s="605"/>
      <c r="JUY53" s="605"/>
      <c r="JUZ53" s="114"/>
      <c r="JVA53" s="74"/>
      <c r="JVM53" s="74"/>
      <c r="JVN53" s="605"/>
      <c r="JVO53" s="605"/>
      <c r="JVP53" s="114"/>
      <c r="JVQ53" s="74"/>
      <c r="JWC53" s="74"/>
      <c r="JWD53" s="605"/>
      <c r="JWE53" s="605"/>
      <c r="JWF53" s="114"/>
      <c r="JWG53" s="74"/>
      <c r="JWS53" s="74"/>
      <c r="JWT53" s="605"/>
      <c r="JWU53" s="605"/>
      <c r="JWV53" s="114"/>
      <c r="JWW53" s="74"/>
      <c r="JXI53" s="74"/>
      <c r="JXJ53" s="605"/>
      <c r="JXK53" s="605"/>
      <c r="JXL53" s="114"/>
      <c r="JXM53" s="74"/>
      <c r="JXY53" s="74"/>
      <c r="JXZ53" s="605"/>
      <c r="JYA53" s="605"/>
      <c r="JYB53" s="114"/>
      <c r="JYC53" s="74"/>
      <c r="JYO53" s="74"/>
      <c r="JYP53" s="605"/>
      <c r="JYQ53" s="605"/>
      <c r="JYR53" s="114"/>
      <c r="JYS53" s="74"/>
      <c r="JZE53" s="74"/>
      <c r="JZF53" s="605"/>
      <c r="JZG53" s="605"/>
      <c r="JZH53" s="114"/>
      <c r="JZI53" s="74"/>
      <c r="JZU53" s="74"/>
      <c r="JZV53" s="605"/>
      <c r="JZW53" s="605"/>
      <c r="JZX53" s="114"/>
      <c r="JZY53" s="74"/>
      <c r="KAK53" s="74"/>
      <c r="KAL53" s="605"/>
      <c r="KAM53" s="605"/>
      <c r="KAN53" s="114"/>
      <c r="KAO53" s="74"/>
      <c r="KBA53" s="74"/>
      <c r="KBB53" s="605"/>
      <c r="KBC53" s="605"/>
      <c r="KBD53" s="114"/>
      <c r="KBE53" s="74"/>
      <c r="KBQ53" s="74"/>
      <c r="KBR53" s="605"/>
      <c r="KBS53" s="605"/>
      <c r="KBT53" s="114"/>
      <c r="KBU53" s="74"/>
      <c r="KCG53" s="74"/>
      <c r="KCH53" s="605"/>
      <c r="KCI53" s="605"/>
      <c r="KCJ53" s="114"/>
      <c r="KCK53" s="74"/>
      <c r="KCW53" s="74"/>
      <c r="KCX53" s="605"/>
      <c r="KCY53" s="605"/>
      <c r="KCZ53" s="114"/>
      <c r="KDA53" s="74"/>
      <c r="KDM53" s="74"/>
      <c r="KDN53" s="605"/>
      <c r="KDO53" s="605"/>
      <c r="KDP53" s="114"/>
      <c r="KDQ53" s="74"/>
      <c r="KEC53" s="74"/>
      <c r="KED53" s="605"/>
      <c r="KEE53" s="605"/>
      <c r="KEF53" s="114"/>
      <c r="KEG53" s="74"/>
      <c r="KES53" s="74"/>
      <c r="KET53" s="605"/>
      <c r="KEU53" s="605"/>
      <c r="KEV53" s="114"/>
      <c r="KEW53" s="74"/>
      <c r="KFI53" s="74"/>
      <c r="KFJ53" s="605"/>
      <c r="KFK53" s="605"/>
      <c r="KFL53" s="114"/>
      <c r="KFM53" s="74"/>
      <c r="KFY53" s="74"/>
      <c r="KFZ53" s="605"/>
      <c r="KGA53" s="605"/>
      <c r="KGB53" s="114"/>
      <c r="KGC53" s="74"/>
      <c r="KGO53" s="74"/>
      <c r="KGP53" s="605"/>
      <c r="KGQ53" s="605"/>
      <c r="KGR53" s="114"/>
      <c r="KGS53" s="74"/>
      <c r="KHE53" s="74"/>
      <c r="KHF53" s="605"/>
      <c r="KHG53" s="605"/>
      <c r="KHH53" s="114"/>
      <c r="KHI53" s="74"/>
      <c r="KHU53" s="74"/>
      <c r="KHV53" s="605"/>
      <c r="KHW53" s="605"/>
      <c r="KHX53" s="114"/>
      <c r="KHY53" s="74"/>
      <c r="KIK53" s="74"/>
      <c r="KIL53" s="605"/>
      <c r="KIM53" s="605"/>
      <c r="KIN53" s="114"/>
      <c r="KIO53" s="74"/>
      <c r="KJA53" s="74"/>
      <c r="KJB53" s="605"/>
      <c r="KJC53" s="605"/>
      <c r="KJD53" s="114"/>
      <c r="KJE53" s="74"/>
      <c r="KJQ53" s="74"/>
      <c r="KJR53" s="605"/>
      <c r="KJS53" s="605"/>
      <c r="KJT53" s="114"/>
      <c r="KJU53" s="74"/>
      <c r="KKG53" s="74"/>
      <c r="KKH53" s="605"/>
      <c r="KKI53" s="605"/>
      <c r="KKJ53" s="114"/>
      <c r="KKK53" s="74"/>
      <c r="KKW53" s="74"/>
      <c r="KKX53" s="605"/>
      <c r="KKY53" s="605"/>
      <c r="KKZ53" s="114"/>
      <c r="KLA53" s="74"/>
      <c r="KLM53" s="74"/>
      <c r="KLN53" s="605"/>
      <c r="KLO53" s="605"/>
      <c r="KLP53" s="114"/>
      <c r="KLQ53" s="74"/>
      <c r="KMC53" s="74"/>
      <c r="KMD53" s="605"/>
      <c r="KME53" s="605"/>
      <c r="KMF53" s="114"/>
      <c r="KMG53" s="74"/>
      <c r="KMS53" s="74"/>
      <c r="KMT53" s="605"/>
      <c r="KMU53" s="605"/>
      <c r="KMV53" s="114"/>
      <c r="KMW53" s="74"/>
      <c r="KNI53" s="74"/>
      <c r="KNJ53" s="605"/>
      <c r="KNK53" s="605"/>
      <c r="KNL53" s="114"/>
      <c r="KNM53" s="74"/>
      <c r="KNY53" s="74"/>
      <c r="KNZ53" s="605"/>
      <c r="KOA53" s="605"/>
      <c r="KOB53" s="114"/>
      <c r="KOC53" s="74"/>
      <c r="KOO53" s="74"/>
      <c r="KOP53" s="605"/>
      <c r="KOQ53" s="605"/>
      <c r="KOR53" s="114"/>
      <c r="KOS53" s="74"/>
      <c r="KPE53" s="74"/>
      <c r="KPF53" s="605"/>
      <c r="KPG53" s="605"/>
      <c r="KPH53" s="114"/>
      <c r="KPI53" s="74"/>
      <c r="KPU53" s="74"/>
      <c r="KPV53" s="605"/>
      <c r="KPW53" s="605"/>
      <c r="KPX53" s="114"/>
      <c r="KPY53" s="74"/>
      <c r="KQK53" s="74"/>
      <c r="KQL53" s="605"/>
      <c r="KQM53" s="605"/>
      <c r="KQN53" s="114"/>
      <c r="KQO53" s="74"/>
      <c r="KRA53" s="74"/>
      <c r="KRB53" s="605"/>
      <c r="KRC53" s="605"/>
      <c r="KRD53" s="114"/>
      <c r="KRE53" s="74"/>
      <c r="KRQ53" s="74"/>
      <c r="KRR53" s="605"/>
      <c r="KRS53" s="605"/>
      <c r="KRT53" s="114"/>
      <c r="KRU53" s="74"/>
      <c r="KSG53" s="74"/>
      <c r="KSH53" s="605"/>
      <c r="KSI53" s="605"/>
      <c r="KSJ53" s="114"/>
      <c r="KSK53" s="74"/>
      <c r="KSW53" s="74"/>
      <c r="KSX53" s="605"/>
      <c r="KSY53" s="605"/>
      <c r="KSZ53" s="114"/>
      <c r="KTA53" s="74"/>
      <c r="KTM53" s="74"/>
      <c r="KTN53" s="605"/>
      <c r="KTO53" s="605"/>
      <c r="KTP53" s="114"/>
      <c r="KTQ53" s="74"/>
      <c r="KUC53" s="74"/>
      <c r="KUD53" s="605"/>
      <c r="KUE53" s="605"/>
      <c r="KUF53" s="114"/>
      <c r="KUG53" s="74"/>
      <c r="KUS53" s="74"/>
      <c r="KUT53" s="605"/>
      <c r="KUU53" s="605"/>
      <c r="KUV53" s="114"/>
      <c r="KUW53" s="74"/>
      <c r="KVI53" s="74"/>
      <c r="KVJ53" s="605"/>
      <c r="KVK53" s="605"/>
      <c r="KVL53" s="114"/>
      <c r="KVM53" s="74"/>
      <c r="KVY53" s="74"/>
      <c r="KVZ53" s="605"/>
      <c r="KWA53" s="605"/>
      <c r="KWB53" s="114"/>
      <c r="KWC53" s="74"/>
      <c r="KWO53" s="74"/>
      <c r="KWP53" s="605"/>
      <c r="KWQ53" s="605"/>
      <c r="KWR53" s="114"/>
      <c r="KWS53" s="74"/>
      <c r="KXE53" s="74"/>
      <c r="KXF53" s="605"/>
      <c r="KXG53" s="605"/>
      <c r="KXH53" s="114"/>
      <c r="KXI53" s="74"/>
      <c r="KXU53" s="74"/>
      <c r="KXV53" s="605"/>
      <c r="KXW53" s="605"/>
      <c r="KXX53" s="114"/>
      <c r="KXY53" s="74"/>
      <c r="KYK53" s="74"/>
      <c r="KYL53" s="605"/>
      <c r="KYM53" s="605"/>
      <c r="KYN53" s="114"/>
      <c r="KYO53" s="74"/>
      <c r="KZA53" s="74"/>
      <c r="KZB53" s="605"/>
      <c r="KZC53" s="605"/>
      <c r="KZD53" s="114"/>
      <c r="KZE53" s="74"/>
      <c r="KZQ53" s="74"/>
      <c r="KZR53" s="605"/>
      <c r="KZS53" s="605"/>
      <c r="KZT53" s="114"/>
      <c r="KZU53" s="74"/>
      <c r="LAG53" s="74"/>
      <c r="LAH53" s="605"/>
      <c r="LAI53" s="605"/>
      <c r="LAJ53" s="114"/>
      <c r="LAK53" s="74"/>
      <c r="LAW53" s="74"/>
      <c r="LAX53" s="605"/>
      <c r="LAY53" s="605"/>
      <c r="LAZ53" s="114"/>
      <c r="LBA53" s="74"/>
      <c r="LBM53" s="74"/>
      <c r="LBN53" s="605"/>
      <c r="LBO53" s="605"/>
      <c r="LBP53" s="114"/>
      <c r="LBQ53" s="74"/>
      <c r="LCC53" s="74"/>
      <c r="LCD53" s="605"/>
      <c r="LCE53" s="605"/>
      <c r="LCF53" s="114"/>
      <c r="LCG53" s="74"/>
      <c r="LCS53" s="74"/>
      <c r="LCT53" s="605"/>
      <c r="LCU53" s="605"/>
      <c r="LCV53" s="114"/>
      <c r="LCW53" s="74"/>
      <c r="LDI53" s="74"/>
      <c r="LDJ53" s="605"/>
      <c r="LDK53" s="605"/>
      <c r="LDL53" s="114"/>
      <c r="LDM53" s="74"/>
      <c r="LDY53" s="74"/>
      <c r="LDZ53" s="605"/>
      <c r="LEA53" s="605"/>
      <c r="LEB53" s="114"/>
      <c r="LEC53" s="74"/>
      <c r="LEO53" s="74"/>
      <c r="LEP53" s="605"/>
      <c r="LEQ53" s="605"/>
      <c r="LER53" s="114"/>
      <c r="LES53" s="74"/>
      <c r="LFE53" s="74"/>
      <c r="LFF53" s="605"/>
      <c r="LFG53" s="605"/>
      <c r="LFH53" s="114"/>
      <c r="LFI53" s="74"/>
      <c r="LFU53" s="74"/>
      <c r="LFV53" s="605"/>
      <c r="LFW53" s="605"/>
      <c r="LFX53" s="114"/>
      <c r="LFY53" s="74"/>
      <c r="LGK53" s="74"/>
      <c r="LGL53" s="605"/>
      <c r="LGM53" s="605"/>
      <c r="LGN53" s="114"/>
      <c r="LGO53" s="74"/>
      <c r="LHA53" s="74"/>
      <c r="LHB53" s="605"/>
      <c r="LHC53" s="605"/>
      <c r="LHD53" s="114"/>
      <c r="LHE53" s="74"/>
      <c r="LHQ53" s="74"/>
      <c r="LHR53" s="605"/>
      <c r="LHS53" s="605"/>
      <c r="LHT53" s="114"/>
      <c r="LHU53" s="74"/>
      <c r="LIG53" s="74"/>
      <c r="LIH53" s="605"/>
      <c r="LII53" s="605"/>
      <c r="LIJ53" s="114"/>
      <c r="LIK53" s="74"/>
      <c r="LIW53" s="74"/>
      <c r="LIX53" s="605"/>
      <c r="LIY53" s="605"/>
      <c r="LIZ53" s="114"/>
      <c r="LJA53" s="74"/>
      <c r="LJM53" s="74"/>
      <c r="LJN53" s="605"/>
      <c r="LJO53" s="605"/>
      <c r="LJP53" s="114"/>
      <c r="LJQ53" s="74"/>
      <c r="LKC53" s="74"/>
      <c r="LKD53" s="605"/>
      <c r="LKE53" s="605"/>
      <c r="LKF53" s="114"/>
      <c r="LKG53" s="74"/>
      <c r="LKS53" s="74"/>
      <c r="LKT53" s="605"/>
      <c r="LKU53" s="605"/>
      <c r="LKV53" s="114"/>
      <c r="LKW53" s="74"/>
      <c r="LLI53" s="74"/>
      <c r="LLJ53" s="605"/>
      <c r="LLK53" s="605"/>
      <c r="LLL53" s="114"/>
      <c r="LLM53" s="74"/>
      <c r="LLY53" s="74"/>
      <c r="LLZ53" s="605"/>
      <c r="LMA53" s="605"/>
      <c r="LMB53" s="114"/>
      <c r="LMC53" s="74"/>
      <c r="LMO53" s="74"/>
      <c r="LMP53" s="605"/>
      <c r="LMQ53" s="605"/>
      <c r="LMR53" s="114"/>
      <c r="LMS53" s="74"/>
      <c r="LNE53" s="74"/>
      <c r="LNF53" s="605"/>
      <c r="LNG53" s="605"/>
      <c r="LNH53" s="114"/>
      <c r="LNI53" s="74"/>
      <c r="LNU53" s="74"/>
      <c r="LNV53" s="605"/>
      <c r="LNW53" s="605"/>
      <c r="LNX53" s="114"/>
      <c r="LNY53" s="74"/>
      <c r="LOK53" s="74"/>
      <c r="LOL53" s="605"/>
      <c r="LOM53" s="605"/>
      <c r="LON53" s="114"/>
      <c r="LOO53" s="74"/>
      <c r="LPA53" s="74"/>
      <c r="LPB53" s="605"/>
      <c r="LPC53" s="605"/>
      <c r="LPD53" s="114"/>
      <c r="LPE53" s="74"/>
      <c r="LPQ53" s="74"/>
      <c r="LPR53" s="605"/>
      <c r="LPS53" s="605"/>
      <c r="LPT53" s="114"/>
      <c r="LPU53" s="74"/>
      <c r="LQG53" s="74"/>
      <c r="LQH53" s="605"/>
      <c r="LQI53" s="605"/>
      <c r="LQJ53" s="114"/>
      <c r="LQK53" s="74"/>
      <c r="LQW53" s="74"/>
      <c r="LQX53" s="605"/>
      <c r="LQY53" s="605"/>
      <c r="LQZ53" s="114"/>
      <c r="LRA53" s="74"/>
      <c r="LRM53" s="74"/>
      <c r="LRN53" s="605"/>
      <c r="LRO53" s="605"/>
      <c r="LRP53" s="114"/>
      <c r="LRQ53" s="74"/>
      <c r="LSC53" s="74"/>
      <c r="LSD53" s="605"/>
      <c r="LSE53" s="605"/>
      <c r="LSF53" s="114"/>
      <c r="LSG53" s="74"/>
      <c r="LSS53" s="74"/>
      <c r="LST53" s="605"/>
      <c r="LSU53" s="605"/>
      <c r="LSV53" s="114"/>
      <c r="LSW53" s="74"/>
      <c r="LTI53" s="74"/>
      <c r="LTJ53" s="605"/>
      <c r="LTK53" s="605"/>
      <c r="LTL53" s="114"/>
      <c r="LTM53" s="74"/>
      <c r="LTY53" s="74"/>
      <c r="LTZ53" s="605"/>
      <c r="LUA53" s="605"/>
      <c r="LUB53" s="114"/>
      <c r="LUC53" s="74"/>
      <c r="LUO53" s="74"/>
      <c r="LUP53" s="605"/>
      <c r="LUQ53" s="605"/>
      <c r="LUR53" s="114"/>
      <c r="LUS53" s="74"/>
      <c r="LVE53" s="74"/>
      <c r="LVF53" s="605"/>
      <c r="LVG53" s="605"/>
      <c r="LVH53" s="114"/>
      <c r="LVI53" s="74"/>
      <c r="LVU53" s="74"/>
      <c r="LVV53" s="605"/>
      <c r="LVW53" s="605"/>
      <c r="LVX53" s="114"/>
      <c r="LVY53" s="74"/>
      <c r="LWK53" s="74"/>
      <c r="LWL53" s="605"/>
      <c r="LWM53" s="605"/>
      <c r="LWN53" s="114"/>
      <c r="LWO53" s="74"/>
      <c r="LXA53" s="74"/>
      <c r="LXB53" s="605"/>
      <c r="LXC53" s="605"/>
      <c r="LXD53" s="114"/>
      <c r="LXE53" s="74"/>
      <c r="LXQ53" s="74"/>
      <c r="LXR53" s="605"/>
      <c r="LXS53" s="605"/>
      <c r="LXT53" s="114"/>
      <c r="LXU53" s="74"/>
      <c r="LYG53" s="74"/>
      <c r="LYH53" s="605"/>
      <c r="LYI53" s="605"/>
      <c r="LYJ53" s="114"/>
      <c r="LYK53" s="74"/>
      <c r="LYW53" s="74"/>
      <c r="LYX53" s="605"/>
      <c r="LYY53" s="605"/>
      <c r="LYZ53" s="114"/>
      <c r="LZA53" s="74"/>
      <c r="LZM53" s="74"/>
      <c r="LZN53" s="605"/>
      <c r="LZO53" s="605"/>
      <c r="LZP53" s="114"/>
      <c r="LZQ53" s="74"/>
      <c r="MAC53" s="74"/>
      <c r="MAD53" s="605"/>
      <c r="MAE53" s="605"/>
      <c r="MAF53" s="114"/>
      <c r="MAG53" s="74"/>
      <c r="MAS53" s="74"/>
      <c r="MAT53" s="605"/>
      <c r="MAU53" s="605"/>
      <c r="MAV53" s="114"/>
      <c r="MAW53" s="74"/>
      <c r="MBI53" s="74"/>
      <c r="MBJ53" s="605"/>
      <c r="MBK53" s="605"/>
      <c r="MBL53" s="114"/>
      <c r="MBM53" s="74"/>
      <c r="MBY53" s="74"/>
      <c r="MBZ53" s="605"/>
      <c r="MCA53" s="605"/>
      <c r="MCB53" s="114"/>
      <c r="MCC53" s="74"/>
      <c r="MCO53" s="74"/>
      <c r="MCP53" s="605"/>
      <c r="MCQ53" s="605"/>
      <c r="MCR53" s="114"/>
      <c r="MCS53" s="74"/>
      <c r="MDE53" s="74"/>
      <c r="MDF53" s="605"/>
      <c r="MDG53" s="605"/>
      <c r="MDH53" s="114"/>
      <c r="MDI53" s="74"/>
      <c r="MDU53" s="74"/>
      <c r="MDV53" s="605"/>
      <c r="MDW53" s="605"/>
      <c r="MDX53" s="114"/>
      <c r="MDY53" s="74"/>
      <c r="MEK53" s="74"/>
      <c r="MEL53" s="605"/>
      <c r="MEM53" s="605"/>
      <c r="MEN53" s="114"/>
      <c r="MEO53" s="74"/>
      <c r="MFA53" s="74"/>
      <c r="MFB53" s="605"/>
      <c r="MFC53" s="605"/>
      <c r="MFD53" s="114"/>
      <c r="MFE53" s="74"/>
      <c r="MFQ53" s="74"/>
      <c r="MFR53" s="605"/>
      <c r="MFS53" s="605"/>
      <c r="MFT53" s="114"/>
      <c r="MFU53" s="74"/>
      <c r="MGG53" s="74"/>
      <c r="MGH53" s="605"/>
      <c r="MGI53" s="605"/>
      <c r="MGJ53" s="114"/>
      <c r="MGK53" s="74"/>
      <c r="MGW53" s="74"/>
      <c r="MGX53" s="605"/>
      <c r="MGY53" s="605"/>
      <c r="MGZ53" s="114"/>
      <c r="MHA53" s="74"/>
      <c r="MHM53" s="74"/>
      <c r="MHN53" s="605"/>
      <c r="MHO53" s="605"/>
      <c r="MHP53" s="114"/>
      <c r="MHQ53" s="74"/>
      <c r="MIC53" s="74"/>
      <c r="MID53" s="605"/>
      <c r="MIE53" s="605"/>
      <c r="MIF53" s="114"/>
      <c r="MIG53" s="74"/>
      <c r="MIS53" s="74"/>
      <c r="MIT53" s="605"/>
      <c r="MIU53" s="605"/>
      <c r="MIV53" s="114"/>
      <c r="MIW53" s="74"/>
      <c r="MJI53" s="74"/>
      <c r="MJJ53" s="605"/>
      <c r="MJK53" s="605"/>
      <c r="MJL53" s="114"/>
      <c r="MJM53" s="74"/>
      <c r="MJY53" s="74"/>
      <c r="MJZ53" s="605"/>
      <c r="MKA53" s="605"/>
      <c r="MKB53" s="114"/>
      <c r="MKC53" s="74"/>
      <c r="MKO53" s="74"/>
      <c r="MKP53" s="605"/>
      <c r="MKQ53" s="605"/>
      <c r="MKR53" s="114"/>
      <c r="MKS53" s="74"/>
      <c r="MLE53" s="74"/>
      <c r="MLF53" s="605"/>
      <c r="MLG53" s="605"/>
      <c r="MLH53" s="114"/>
      <c r="MLI53" s="74"/>
      <c r="MLU53" s="74"/>
      <c r="MLV53" s="605"/>
      <c r="MLW53" s="605"/>
      <c r="MLX53" s="114"/>
      <c r="MLY53" s="74"/>
      <c r="MMK53" s="74"/>
      <c r="MML53" s="605"/>
      <c r="MMM53" s="605"/>
      <c r="MMN53" s="114"/>
      <c r="MMO53" s="74"/>
      <c r="MNA53" s="74"/>
      <c r="MNB53" s="605"/>
      <c r="MNC53" s="605"/>
      <c r="MND53" s="114"/>
      <c r="MNE53" s="74"/>
      <c r="MNQ53" s="74"/>
      <c r="MNR53" s="605"/>
      <c r="MNS53" s="605"/>
      <c r="MNT53" s="114"/>
      <c r="MNU53" s="74"/>
      <c r="MOG53" s="74"/>
      <c r="MOH53" s="605"/>
      <c r="MOI53" s="605"/>
      <c r="MOJ53" s="114"/>
      <c r="MOK53" s="74"/>
      <c r="MOW53" s="74"/>
      <c r="MOX53" s="605"/>
      <c r="MOY53" s="605"/>
      <c r="MOZ53" s="114"/>
      <c r="MPA53" s="74"/>
      <c r="MPM53" s="74"/>
      <c r="MPN53" s="605"/>
      <c r="MPO53" s="605"/>
      <c r="MPP53" s="114"/>
      <c r="MPQ53" s="74"/>
      <c r="MQC53" s="74"/>
      <c r="MQD53" s="605"/>
      <c r="MQE53" s="605"/>
      <c r="MQF53" s="114"/>
      <c r="MQG53" s="74"/>
      <c r="MQS53" s="74"/>
      <c r="MQT53" s="605"/>
      <c r="MQU53" s="605"/>
      <c r="MQV53" s="114"/>
      <c r="MQW53" s="74"/>
      <c r="MRI53" s="74"/>
      <c r="MRJ53" s="605"/>
      <c r="MRK53" s="605"/>
      <c r="MRL53" s="114"/>
      <c r="MRM53" s="74"/>
      <c r="MRY53" s="74"/>
      <c r="MRZ53" s="605"/>
      <c r="MSA53" s="605"/>
      <c r="MSB53" s="114"/>
      <c r="MSC53" s="74"/>
      <c r="MSO53" s="74"/>
      <c r="MSP53" s="605"/>
      <c r="MSQ53" s="605"/>
      <c r="MSR53" s="114"/>
      <c r="MSS53" s="74"/>
      <c r="MTE53" s="74"/>
      <c r="MTF53" s="605"/>
      <c r="MTG53" s="605"/>
      <c r="MTH53" s="114"/>
      <c r="MTI53" s="74"/>
      <c r="MTU53" s="74"/>
      <c r="MTV53" s="605"/>
      <c r="MTW53" s="605"/>
      <c r="MTX53" s="114"/>
      <c r="MTY53" s="74"/>
      <c r="MUK53" s="74"/>
      <c r="MUL53" s="605"/>
      <c r="MUM53" s="605"/>
      <c r="MUN53" s="114"/>
      <c r="MUO53" s="74"/>
      <c r="MVA53" s="74"/>
      <c r="MVB53" s="605"/>
      <c r="MVC53" s="605"/>
      <c r="MVD53" s="114"/>
      <c r="MVE53" s="74"/>
      <c r="MVQ53" s="74"/>
      <c r="MVR53" s="605"/>
      <c r="MVS53" s="605"/>
      <c r="MVT53" s="114"/>
      <c r="MVU53" s="74"/>
      <c r="MWG53" s="74"/>
      <c r="MWH53" s="605"/>
      <c r="MWI53" s="605"/>
      <c r="MWJ53" s="114"/>
      <c r="MWK53" s="74"/>
      <c r="MWW53" s="74"/>
      <c r="MWX53" s="605"/>
      <c r="MWY53" s="605"/>
      <c r="MWZ53" s="114"/>
      <c r="MXA53" s="74"/>
      <c r="MXM53" s="74"/>
      <c r="MXN53" s="605"/>
      <c r="MXO53" s="605"/>
      <c r="MXP53" s="114"/>
      <c r="MXQ53" s="74"/>
      <c r="MYC53" s="74"/>
      <c r="MYD53" s="605"/>
      <c r="MYE53" s="605"/>
      <c r="MYF53" s="114"/>
      <c r="MYG53" s="74"/>
      <c r="MYS53" s="74"/>
      <c r="MYT53" s="605"/>
      <c r="MYU53" s="605"/>
      <c r="MYV53" s="114"/>
      <c r="MYW53" s="74"/>
      <c r="MZI53" s="74"/>
      <c r="MZJ53" s="605"/>
      <c r="MZK53" s="605"/>
      <c r="MZL53" s="114"/>
      <c r="MZM53" s="74"/>
      <c r="MZY53" s="74"/>
      <c r="MZZ53" s="605"/>
      <c r="NAA53" s="605"/>
      <c r="NAB53" s="114"/>
      <c r="NAC53" s="74"/>
      <c r="NAO53" s="74"/>
      <c r="NAP53" s="605"/>
      <c r="NAQ53" s="605"/>
      <c r="NAR53" s="114"/>
      <c r="NAS53" s="74"/>
      <c r="NBE53" s="74"/>
      <c r="NBF53" s="605"/>
      <c r="NBG53" s="605"/>
      <c r="NBH53" s="114"/>
      <c r="NBI53" s="74"/>
      <c r="NBU53" s="74"/>
      <c r="NBV53" s="605"/>
      <c r="NBW53" s="605"/>
      <c r="NBX53" s="114"/>
      <c r="NBY53" s="74"/>
      <c r="NCK53" s="74"/>
      <c r="NCL53" s="605"/>
      <c r="NCM53" s="605"/>
      <c r="NCN53" s="114"/>
      <c r="NCO53" s="74"/>
      <c r="NDA53" s="74"/>
      <c r="NDB53" s="605"/>
      <c r="NDC53" s="605"/>
      <c r="NDD53" s="114"/>
      <c r="NDE53" s="74"/>
      <c r="NDQ53" s="74"/>
      <c r="NDR53" s="605"/>
      <c r="NDS53" s="605"/>
      <c r="NDT53" s="114"/>
      <c r="NDU53" s="74"/>
      <c r="NEG53" s="74"/>
      <c r="NEH53" s="605"/>
      <c r="NEI53" s="605"/>
      <c r="NEJ53" s="114"/>
      <c r="NEK53" s="74"/>
      <c r="NEW53" s="74"/>
      <c r="NEX53" s="605"/>
      <c r="NEY53" s="605"/>
      <c r="NEZ53" s="114"/>
      <c r="NFA53" s="74"/>
      <c r="NFM53" s="74"/>
      <c r="NFN53" s="605"/>
      <c r="NFO53" s="605"/>
      <c r="NFP53" s="114"/>
      <c r="NFQ53" s="74"/>
      <c r="NGC53" s="74"/>
      <c r="NGD53" s="605"/>
      <c r="NGE53" s="605"/>
      <c r="NGF53" s="114"/>
      <c r="NGG53" s="74"/>
      <c r="NGS53" s="74"/>
      <c r="NGT53" s="605"/>
      <c r="NGU53" s="605"/>
      <c r="NGV53" s="114"/>
      <c r="NGW53" s="74"/>
      <c r="NHI53" s="74"/>
      <c r="NHJ53" s="605"/>
      <c r="NHK53" s="605"/>
      <c r="NHL53" s="114"/>
      <c r="NHM53" s="74"/>
      <c r="NHY53" s="74"/>
      <c r="NHZ53" s="605"/>
      <c r="NIA53" s="605"/>
      <c r="NIB53" s="114"/>
      <c r="NIC53" s="74"/>
      <c r="NIO53" s="74"/>
      <c r="NIP53" s="605"/>
      <c r="NIQ53" s="605"/>
      <c r="NIR53" s="114"/>
      <c r="NIS53" s="74"/>
      <c r="NJE53" s="74"/>
      <c r="NJF53" s="605"/>
      <c r="NJG53" s="605"/>
      <c r="NJH53" s="114"/>
      <c r="NJI53" s="74"/>
      <c r="NJU53" s="74"/>
      <c r="NJV53" s="605"/>
      <c r="NJW53" s="605"/>
      <c r="NJX53" s="114"/>
      <c r="NJY53" s="74"/>
      <c r="NKK53" s="74"/>
      <c r="NKL53" s="605"/>
      <c r="NKM53" s="605"/>
      <c r="NKN53" s="114"/>
      <c r="NKO53" s="74"/>
      <c r="NLA53" s="74"/>
      <c r="NLB53" s="605"/>
      <c r="NLC53" s="605"/>
      <c r="NLD53" s="114"/>
      <c r="NLE53" s="74"/>
      <c r="NLQ53" s="74"/>
      <c r="NLR53" s="605"/>
      <c r="NLS53" s="605"/>
      <c r="NLT53" s="114"/>
      <c r="NLU53" s="74"/>
      <c r="NMG53" s="74"/>
      <c r="NMH53" s="605"/>
      <c r="NMI53" s="605"/>
      <c r="NMJ53" s="114"/>
      <c r="NMK53" s="74"/>
      <c r="NMW53" s="74"/>
      <c r="NMX53" s="605"/>
      <c r="NMY53" s="605"/>
      <c r="NMZ53" s="114"/>
      <c r="NNA53" s="74"/>
      <c r="NNM53" s="74"/>
      <c r="NNN53" s="605"/>
      <c r="NNO53" s="605"/>
      <c r="NNP53" s="114"/>
      <c r="NNQ53" s="74"/>
      <c r="NOC53" s="74"/>
      <c r="NOD53" s="605"/>
      <c r="NOE53" s="605"/>
      <c r="NOF53" s="114"/>
      <c r="NOG53" s="74"/>
      <c r="NOS53" s="74"/>
      <c r="NOT53" s="605"/>
      <c r="NOU53" s="605"/>
      <c r="NOV53" s="114"/>
      <c r="NOW53" s="74"/>
      <c r="NPI53" s="74"/>
      <c r="NPJ53" s="605"/>
      <c r="NPK53" s="605"/>
      <c r="NPL53" s="114"/>
      <c r="NPM53" s="74"/>
      <c r="NPY53" s="74"/>
      <c r="NPZ53" s="605"/>
      <c r="NQA53" s="605"/>
      <c r="NQB53" s="114"/>
      <c r="NQC53" s="74"/>
      <c r="NQO53" s="74"/>
      <c r="NQP53" s="605"/>
      <c r="NQQ53" s="605"/>
      <c r="NQR53" s="114"/>
      <c r="NQS53" s="74"/>
      <c r="NRE53" s="74"/>
      <c r="NRF53" s="605"/>
      <c r="NRG53" s="605"/>
      <c r="NRH53" s="114"/>
      <c r="NRI53" s="74"/>
      <c r="NRU53" s="74"/>
      <c r="NRV53" s="605"/>
      <c r="NRW53" s="605"/>
      <c r="NRX53" s="114"/>
      <c r="NRY53" s="74"/>
      <c r="NSK53" s="74"/>
      <c r="NSL53" s="605"/>
      <c r="NSM53" s="605"/>
      <c r="NSN53" s="114"/>
      <c r="NSO53" s="74"/>
      <c r="NTA53" s="74"/>
      <c r="NTB53" s="605"/>
      <c r="NTC53" s="605"/>
      <c r="NTD53" s="114"/>
      <c r="NTE53" s="74"/>
      <c r="NTQ53" s="74"/>
      <c r="NTR53" s="605"/>
      <c r="NTS53" s="605"/>
      <c r="NTT53" s="114"/>
      <c r="NTU53" s="74"/>
      <c r="NUG53" s="74"/>
      <c r="NUH53" s="605"/>
      <c r="NUI53" s="605"/>
      <c r="NUJ53" s="114"/>
      <c r="NUK53" s="74"/>
      <c r="NUW53" s="74"/>
      <c r="NUX53" s="605"/>
      <c r="NUY53" s="605"/>
      <c r="NUZ53" s="114"/>
      <c r="NVA53" s="74"/>
      <c r="NVM53" s="74"/>
      <c r="NVN53" s="605"/>
      <c r="NVO53" s="605"/>
      <c r="NVP53" s="114"/>
      <c r="NVQ53" s="74"/>
      <c r="NWC53" s="74"/>
      <c r="NWD53" s="605"/>
      <c r="NWE53" s="605"/>
      <c r="NWF53" s="114"/>
      <c r="NWG53" s="74"/>
      <c r="NWS53" s="74"/>
      <c r="NWT53" s="605"/>
      <c r="NWU53" s="605"/>
      <c r="NWV53" s="114"/>
      <c r="NWW53" s="74"/>
      <c r="NXI53" s="74"/>
      <c r="NXJ53" s="605"/>
      <c r="NXK53" s="605"/>
      <c r="NXL53" s="114"/>
      <c r="NXM53" s="74"/>
      <c r="NXY53" s="74"/>
      <c r="NXZ53" s="605"/>
      <c r="NYA53" s="605"/>
      <c r="NYB53" s="114"/>
      <c r="NYC53" s="74"/>
      <c r="NYO53" s="74"/>
      <c r="NYP53" s="605"/>
      <c r="NYQ53" s="605"/>
      <c r="NYR53" s="114"/>
      <c r="NYS53" s="74"/>
      <c r="NZE53" s="74"/>
      <c r="NZF53" s="605"/>
      <c r="NZG53" s="605"/>
      <c r="NZH53" s="114"/>
      <c r="NZI53" s="74"/>
      <c r="NZU53" s="74"/>
      <c r="NZV53" s="605"/>
      <c r="NZW53" s="605"/>
      <c r="NZX53" s="114"/>
      <c r="NZY53" s="74"/>
      <c r="OAK53" s="74"/>
      <c r="OAL53" s="605"/>
      <c r="OAM53" s="605"/>
      <c r="OAN53" s="114"/>
      <c r="OAO53" s="74"/>
      <c r="OBA53" s="74"/>
      <c r="OBB53" s="605"/>
      <c r="OBC53" s="605"/>
      <c r="OBD53" s="114"/>
      <c r="OBE53" s="74"/>
      <c r="OBQ53" s="74"/>
      <c r="OBR53" s="605"/>
      <c r="OBS53" s="605"/>
      <c r="OBT53" s="114"/>
      <c r="OBU53" s="74"/>
      <c r="OCG53" s="74"/>
      <c r="OCH53" s="605"/>
      <c r="OCI53" s="605"/>
      <c r="OCJ53" s="114"/>
      <c r="OCK53" s="74"/>
      <c r="OCW53" s="74"/>
      <c r="OCX53" s="605"/>
      <c r="OCY53" s="605"/>
      <c r="OCZ53" s="114"/>
      <c r="ODA53" s="74"/>
      <c r="ODM53" s="74"/>
      <c r="ODN53" s="605"/>
      <c r="ODO53" s="605"/>
      <c r="ODP53" s="114"/>
      <c r="ODQ53" s="74"/>
      <c r="OEC53" s="74"/>
      <c r="OED53" s="605"/>
      <c r="OEE53" s="605"/>
      <c r="OEF53" s="114"/>
      <c r="OEG53" s="74"/>
      <c r="OES53" s="74"/>
      <c r="OET53" s="605"/>
      <c r="OEU53" s="605"/>
      <c r="OEV53" s="114"/>
      <c r="OEW53" s="74"/>
      <c r="OFI53" s="74"/>
      <c r="OFJ53" s="605"/>
      <c r="OFK53" s="605"/>
      <c r="OFL53" s="114"/>
      <c r="OFM53" s="74"/>
      <c r="OFY53" s="74"/>
      <c r="OFZ53" s="605"/>
      <c r="OGA53" s="605"/>
      <c r="OGB53" s="114"/>
      <c r="OGC53" s="74"/>
      <c r="OGO53" s="74"/>
      <c r="OGP53" s="605"/>
      <c r="OGQ53" s="605"/>
      <c r="OGR53" s="114"/>
      <c r="OGS53" s="74"/>
      <c r="OHE53" s="74"/>
      <c r="OHF53" s="605"/>
      <c r="OHG53" s="605"/>
      <c r="OHH53" s="114"/>
      <c r="OHI53" s="74"/>
      <c r="OHU53" s="74"/>
      <c r="OHV53" s="605"/>
      <c r="OHW53" s="605"/>
      <c r="OHX53" s="114"/>
      <c r="OHY53" s="74"/>
      <c r="OIK53" s="74"/>
      <c r="OIL53" s="605"/>
      <c r="OIM53" s="605"/>
      <c r="OIN53" s="114"/>
      <c r="OIO53" s="74"/>
      <c r="OJA53" s="74"/>
      <c r="OJB53" s="605"/>
      <c r="OJC53" s="605"/>
      <c r="OJD53" s="114"/>
      <c r="OJE53" s="74"/>
      <c r="OJQ53" s="74"/>
      <c r="OJR53" s="605"/>
      <c r="OJS53" s="605"/>
      <c r="OJT53" s="114"/>
      <c r="OJU53" s="74"/>
      <c r="OKG53" s="74"/>
      <c r="OKH53" s="605"/>
      <c r="OKI53" s="605"/>
      <c r="OKJ53" s="114"/>
      <c r="OKK53" s="74"/>
      <c r="OKW53" s="74"/>
      <c r="OKX53" s="605"/>
      <c r="OKY53" s="605"/>
      <c r="OKZ53" s="114"/>
      <c r="OLA53" s="74"/>
      <c r="OLM53" s="74"/>
      <c r="OLN53" s="605"/>
      <c r="OLO53" s="605"/>
      <c r="OLP53" s="114"/>
      <c r="OLQ53" s="74"/>
      <c r="OMC53" s="74"/>
      <c r="OMD53" s="605"/>
      <c r="OME53" s="605"/>
      <c r="OMF53" s="114"/>
      <c r="OMG53" s="74"/>
      <c r="OMS53" s="74"/>
      <c r="OMT53" s="605"/>
      <c r="OMU53" s="605"/>
      <c r="OMV53" s="114"/>
      <c r="OMW53" s="74"/>
      <c r="ONI53" s="74"/>
      <c r="ONJ53" s="605"/>
      <c r="ONK53" s="605"/>
      <c r="ONL53" s="114"/>
      <c r="ONM53" s="74"/>
      <c r="ONY53" s="74"/>
      <c r="ONZ53" s="605"/>
      <c r="OOA53" s="605"/>
      <c r="OOB53" s="114"/>
      <c r="OOC53" s="74"/>
      <c r="OOO53" s="74"/>
      <c r="OOP53" s="605"/>
      <c r="OOQ53" s="605"/>
      <c r="OOR53" s="114"/>
      <c r="OOS53" s="74"/>
      <c r="OPE53" s="74"/>
      <c r="OPF53" s="605"/>
      <c r="OPG53" s="605"/>
      <c r="OPH53" s="114"/>
      <c r="OPI53" s="74"/>
      <c r="OPU53" s="74"/>
      <c r="OPV53" s="605"/>
      <c r="OPW53" s="605"/>
      <c r="OPX53" s="114"/>
      <c r="OPY53" s="74"/>
      <c r="OQK53" s="74"/>
      <c r="OQL53" s="605"/>
      <c r="OQM53" s="605"/>
      <c r="OQN53" s="114"/>
      <c r="OQO53" s="74"/>
      <c r="ORA53" s="74"/>
      <c r="ORB53" s="605"/>
      <c r="ORC53" s="605"/>
      <c r="ORD53" s="114"/>
      <c r="ORE53" s="74"/>
      <c r="ORQ53" s="74"/>
      <c r="ORR53" s="605"/>
      <c r="ORS53" s="605"/>
      <c r="ORT53" s="114"/>
      <c r="ORU53" s="74"/>
      <c r="OSG53" s="74"/>
      <c r="OSH53" s="605"/>
      <c r="OSI53" s="605"/>
      <c r="OSJ53" s="114"/>
      <c r="OSK53" s="74"/>
      <c r="OSW53" s="74"/>
      <c r="OSX53" s="605"/>
      <c r="OSY53" s="605"/>
      <c r="OSZ53" s="114"/>
      <c r="OTA53" s="74"/>
      <c r="OTM53" s="74"/>
      <c r="OTN53" s="605"/>
      <c r="OTO53" s="605"/>
      <c r="OTP53" s="114"/>
      <c r="OTQ53" s="74"/>
      <c r="OUC53" s="74"/>
      <c r="OUD53" s="605"/>
      <c r="OUE53" s="605"/>
      <c r="OUF53" s="114"/>
      <c r="OUG53" s="74"/>
      <c r="OUS53" s="74"/>
      <c r="OUT53" s="605"/>
      <c r="OUU53" s="605"/>
      <c r="OUV53" s="114"/>
      <c r="OUW53" s="74"/>
      <c r="OVI53" s="74"/>
      <c r="OVJ53" s="605"/>
      <c r="OVK53" s="605"/>
      <c r="OVL53" s="114"/>
      <c r="OVM53" s="74"/>
      <c r="OVY53" s="74"/>
      <c r="OVZ53" s="605"/>
      <c r="OWA53" s="605"/>
      <c r="OWB53" s="114"/>
      <c r="OWC53" s="74"/>
      <c r="OWO53" s="74"/>
      <c r="OWP53" s="605"/>
      <c r="OWQ53" s="605"/>
      <c r="OWR53" s="114"/>
      <c r="OWS53" s="74"/>
      <c r="OXE53" s="74"/>
      <c r="OXF53" s="605"/>
      <c r="OXG53" s="605"/>
      <c r="OXH53" s="114"/>
      <c r="OXI53" s="74"/>
      <c r="OXU53" s="74"/>
      <c r="OXV53" s="605"/>
      <c r="OXW53" s="605"/>
      <c r="OXX53" s="114"/>
      <c r="OXY53" s="74"/>
      <c r="OYK53" s="74"/>
      <c r="OYL53" s="605"/>
      <c r="OYM53" s="605"/>
      <c r="OYN53" s="114"/>
      <c r="OYO53" s="74"/>
      <c r="OZA53" s="74"/>
      <c r="OZB53" s="605"/>
      <c r="OZC53" s="605"/>
      <c r="OZD53" s="114"/>
      <c r="OZE53" s="74"/>
      <c r="OZQ53" s="74"/>
      <c r="OZR53" s="605"/>
      <c r="OZS53" s="605"/>
      <c r="OZT53" s="114"/>
      <c r="OZU53" s="74"/>
      <c r="PAG53" s="74"/>
      <c r="PAH53" s="605"/>
      <c r="PAI53" s="605"/>
      <c r="PAJ53" s="114"/>
      <c r="PAK53" s="74"/>
      <c r="PAW53" s="74"/>
      <c r="PAX53" s="605"/>
      <c r="PAY53" s="605"/>
      <c r="PAZ53" s="114"/>
      <c r="PBA53" s="74"/>
      <c r="PBM53" s="74"/>
      <c r="PBN53" s="605"/>
      <c r="PBO53" s="605"/>
      <c r="PBP53" s="114"/>
      <c r="PBQ53" s="74"/>
      <c r="PCC53" s="74"/>
      <c r="PCD53" s="605"/>
      <c r="PCE53" s="605"/>
      <c r="PCF53" s="114"/>
      <c r="PCG53" s="74"/>
      <c r="PCS53" s="74"/>
      <c r="PCT53" s="605"/>
      <c r="PCU53" s="605"/>
      <c r="PCV53" s="114"/>
      <c r="PCW53" s="74"/>
      <c r="PDI53" s="74"/>
      <c r="PDJ53" s="605"/>
      <c r="PDK53" s="605"/>
      <c r="PDL53" s="114"/>
      <c r="PDM53" s="74"/>
      <c r="PDY53" s="74"/>
      <c r="PDZ53" s="605"/>
      <c r="PEA53" s="605"/>
      <c r="PEB53" s="114"/>
      <c r="PEC53" s="74"/>
      <c r="PEO53" s="74"/>
      <c r="PEP53" s="605"/>
      <c r="PEQ53" s="605"/>
      <c r="PER53" s="114"/>
      <c r="PES53" s="74"/>
      <c r="PFE53" s="74"/>
      <c r="PFF53" s="605"/>
      <c r="PFG53" s="605"/>
      <c r="PFH53" s="114"/>
      <c r="PFI53" s="74"/>
      <c r="PFU53" s="74"/>
      <c r="PFV53" s="605"/>
      <c r="PFW53" s="605"/>
      <c r="PFX53" s="114"/>
      <c r="PFY53" s="74"/>
      <c r="PGK53" s="74"/>
      <c r="PGL53" s="605"/>
      <c r="PGM53" s="605"/>
      <c r="PGN53" s="114"/>
      <c r="PGO53" s="74"/>
      <c r="PHA53" s="74"/>
      <c r="PHB53" s="605"/>
      <c r="PHC53" s="605"/>
      <c r="PHD53" s="114"/>
      <c r="PHE53" s="74"/>
      <c r="PHQ53" s="74"/>
      <c r="PHR53" s="605"/>
      <c r="PHS53" s="605"/>
      <c r="PHT53" s="114"/>
      <c r="PHU53" s="74"/>
      <c r="PIG53" s="74"/>
      <c r="PIH53" s="605"/>
      <c r="PII53" s="605"/>
      <c r="PIJ53" s="114"/>
      <c r="PIK53" s="74"/>
      <c r="PIW53" s="74"/>
      <c r="PIX53" s="605"/>
      <c r="PIY53" s="605"/>
      <c r="PIZ53" s="114"/>
      <c r="PJA53" s="74"/>
      <c r="PJM53" s="74"/>
      <c r="PJN53" s="605"/>
      <c r="PJO53" s="605"/>
      <c r="PJP53" s="114"/>
      <c r="PJQ53" s="74"/>
      <c r="PKC53" s="74"/>
      <c r="PKD53" s="605"/>
      <c r="PKE53" s="605"/>
      <c r="PKF53" s="114"/>
      <c r="PKG53" s="74"/>
      <c r="PKS53" s="74"/>
      <c r="PKT53" s="605"/>
      <c r="PKU53" s="605"/>
      <c r="PKV53" s="114"/>
      <c r="PKW53" s="74"/>
      <c r="PLI53" s="74"/>
      <c r="PLJ53" s="605"/>
      <c r="PLK53" s="605"/>
      <c r="PLL53" s="114"/>
      <c r="PLM53" s="74"/>
      <c r="PLY53" s="74"/>
      <c r="PLZ53" s="605"/>
      <c r="PMA53" s="605"/>
      <c r="PMB53" s="114"/>
      <c r="PMC53" s="74"/>
      <c r="PMO53" s="74"/>
      <c r="PMP53" s="605"/>
      <c r="PMQ53" s="605"/>
      <c r="PMR53" s="114"/>
      <c r="PMS53" s="74"/>
      <c r="PNE53" s="74"/>
      <c r="PNF53" s="605"/>
      <c r="PNG53" s="605"/>
      <c r="PNH53" s="114"/>
      <c r="PNI53" s="74"/>
      <c r="PNU53" s="74"/>
      <c r="PNV53" s="605"/>
      <c r="PNW53" s="605"/>
      <c r="PNX53" s="114"/>
      <c r="PNY53" s="74"/>
      <c r="POK53" s="74"/>
      <c r="POL53" s="605"/>
      <c r="POM53" s="605"/>
      <c r="PON53" s="114"/>
      <c r="POO53" s="74"/>
      <c r="PPA53" s="74"/>
      <c r="PPB53" s="605"/>
      <c r="PPC53" s="605"/>
      <c r="PPD53" s="114"/>
      <c r="PPE53" s="74"/>
      <c r="PPQ53" s="74"/>
      <c r="PPR53" s="605"/>
      <c r="PPS53" s="605"/>
      <c r="PPT53" s="114"/>
      <c r="PPU53" s="74"/>
      <c r="PQG53" s="74"/>
      <c r="PQH53" s="605"/>
      <c r="PQI53" s="605"/>
      <c r="PQJ53" s="114"/>
      <c r="PQK53" s="74"/>
      <c r="PQW53" s="74"/>
      <c r="PQX53" s="605"/>
      <c r="PQY53" s="605"/>
      <c r="PQZ53" s="114"/>
      <c r="PRA53" s="74"/>
      <c r="PRM53" s="74"/>
      <c r="PRN53" s="605"/>
      <c r="PRO53" s="605"/>
      <c r="PRP53" s="114"/>
      <c r="PRQ53" s="74"/>
      <c r="PSC53" s="74"/>
      <c r="PSD53" s="605"/>
      <c r="PSE53" s="605"/>
      <c r="PSF53" s="114"/>
      <c r="PSG53" s="74"/>
      <c r="PSS53" s="74"/>
      <c r="PST53" s="605"/>
      <c r="PSU53" s="605"/>
      <c r="PSV53" s="114"/>
      <c r="PSW53" s="74"/>
      <c r="PTI53" s="74"/>
      <c r="PTJ53" s="605"/>
      <c r="PTK53" s="605"/>
      <c r="PTL53" s="114"/>
      <c r="PTM53" s="74"/>
      <c r="PTY53" s="74"/>
      <c r="PTZ53" s="605"/>
      <c r="PUA53" s="605"/>
      <c r="PUB53" s="114"/>
      <c r="PUC53" s="74"/>
      <c r="PUO53" s="74"/>
      <c r="PUP53" s="605"/>
      <c r="PUQ53" s="605"/>
      <c r="PUR53" s="114"/>
      <c r="PUS53" s="74"/>
      <c r="PVE53" s="74"/>
      <c r="PVF53" s="605"/>
      <c r="PVG53" s="605"/>
      <c r="PVH53" s="114"/>
      <c r="PVI53" s="74"/>
      <c r="PVU53" s="74"/>
      <c r="PVV53" s="605"/>
      <c r="PVW53" s="605"/>
      <c r="PVX53" s="114"/>
      <c r="PVY53" s="74"/>
      <c r="PWK53" s="74"/>
      <c r="PWL53" s="605"/>
      <c r="PWM53" s="605"/>
      <c r="PWN53" s="114"/>
      <c r="PWO53" s="74"/>
      <c r="PXA53" s="74"/>
      <c r="PXB53" s="605"/>
      <c r="PXC53" s="605"/>
      <c r="PXD53" s="114"/>
      <c r="PXE53" s="74"/>
      <c r="PXQ53" s="74"/>
      <c r="PXR53" s="605"/>
      <c r="PXS53" s="605"/>
      <c r="PXT53" s="114"/>
      <c r="PXU53" s="74"/>
      <c r="PYG53" s="74"/>
      <c r="PYH53" s="605"/>
      <c r="PYI53" s="605"/>
      <c r="PYJ53" s="114"/>
      <c r="PYK53" s="74"/>
      <c r="PYW53" s="74"/>
      <c r="PYX53" s="605"/>
      <c r="PYY53" s="605"/>
      <c r="PYZ53" s="114"/>
      <c r="PZA53" s="74"/>
      <c r="PZM53" s="74"/>
      <c r="PZN53" s="605"/>
      <c r="PZO53" s="605"/>
      <c r="PZP53" s="114"/>
      <c r="PZQ53" s="74"/>
      <c r="QAC53" s="74"/>
      <c r="QAD53" s="605"/>
      <c r="QAE53" s="605"/>
      <c r="QAF53" s="114"/>
      <c r="QAG53" s="74"/>
      <c r="QAS53" s="74"/>
      <c r="QAT53" s="605"/>
      <c r="QAU53" s="605"/>
      <c r="QAV53" s="114"/>
      <c r="QAW53" s="74"/>
      <c r="QBI53" s="74"/>
      <c r="QBJ53" s="605"/>
      <c r="QBK53" s="605"/>
      <c r="QBL53" s="114"/>
      <c r="QBM53" s="74"/>
      <c r="QBY53" s="74"/>
      <c r="QBZ53" s="605"/>
      <c r="QCA53" s="605"/>
      <c r="QCB53" s="114"/>
      <c r="QCC53" s="74"/>
      <c r="QCO53" s="74"/>
      <c r="QCP53" s="605"/>
      <c r="QCQ53" s="605"/>
      <c r="QCR53" s="114"/>
      <c r="QCS53" s="74"/>
      <c r="QDE53" s="74"/>
      <c r="QDF53" s="605"/>
      <c r="QDG53" s="605"/>
      <c r="QDH53" s="114"/>
      <c r="QDI53" s="74"/>
      <c r="QDU53" s="74"/>
      <c r="QDV53" s="605"/>
      <c r="QDW53" s="605"/>
      <c r="QDX53" s="114"/>
      <c r="QDY53" s="74"/>
      <c r="QEK53" s="74"/>
      <c r="QEL53" s="605"/>
      <c r="QEM53" s="605"/>
      <c r="QEN53" s="114"/>
      <c r="QEO53" s="74"/>
      <c r="QFA53" s="74"/>
      <c r="QFB53" s="605"/>
      <c r="QFC53" s="605"/>
      <c r="QFD53" s="114"/>
      <c r="QFE53" s="74"/>
      <c r="QFQ53" s="74"/>
      <c r="QFR53" s="605"/>
      <c r="QFS53" s="605"/>
      <c r="QFT53" s="114"/>
      <c r="QFU53" s="74"/>
      <c r="QGG53" s="74"/>
      <c r="QGH53" s="605"/>
      <c r="QGI53" s="605"/>
      <c r="QGJ53" s="114"/>
      <c r="QGK53" s="74"/>
      <c r="QGW53" s="74"/>
      <c r="QGX53" s="605"/>
      <c r="QGY53" s="605"/>
      <c r="QGZ53" s="114"/>
      <c r="QHA53" s="74"/>
      <c r="QHM53" s="74"/>
      <c r="QHN53" s="605"/>
      <c r="QHO53" s="605"/>
      <c r="QHP53" s="114"/>
      <c r="QHQ53" s="74"/>
      <c r="QIC53" s="74"/>
      <c r="QID53" s="605"/>
      <c r="QIE53" s="605"/>
      <c r="QIF53" s="114"/>
      <c r="QIG53" s="74"/>
      <c r="QIS53" s="74"/>
      <c r="QIT53" s="605"/>
      <c r="QIU53" s="605"/>
      <c r="QIV53" s="114"/>
      <c r="QIW53" s="74"/>
      <c r="QJI53" s="74"/>
      <c r="QJJ53" s="605"/>
      <c r="QJK53" s="605"/>
      <c r="QJL53" s="114"/>
      <c r="QJM53" s="74"/>
      <c r="QJY53" s="74"/>
      <c r="QJZ53" s="605"/>
      <c r="QKA53" s="605"/>
      <c r="QKB53" s="114"/>
      <c r="QKC53" s="74"/>
      <c r="QKO53" s="74"/>
      <c r="QKP53" s="605"/>
      <c r="QKQ53" s="605"/>
      <c r="QKR53" s="114"/>
      <c r="QKS53" s="74"/>
      <c r="QLE53" s="74"/>
      <c r="QLF53" s="605"/>
      <c r="QLG53" s="605"/>
      <c r="QLH53" s="114"/>
      <c r="QLI53" s="74"/>
      <c r="QLU53" s="74"/>
      <c r="QLV53" s="605"/>
      <c r="QLW53" s="605"/>
      <c r="QLX53" s="114"/>
      <c r="QLY53" s="74"/>
      <c r="QMK53" s="74"/>
      <c r="QML53" s="605"/>
      <c r="QMM53" s="605"/>
      <c r="QMN53" s="114"/>
      <c r="QMO53" s="74"/>
      <c r="QNA53" s="74"/>
      <c r="QNB53" s="605"/>
      <c r="QNC53" s="605"/>
      <c r="QND53" s="114"/>
      <c r="QNE53" s="74"/>
      <c r="QNQ53" s="74"/>
      <c r="QNR53" s="605"/>
      <c r="QNS53" s="605"/>
      <c r="QNT53" s="114"/>
      <c r="QNU53" s="74"/>
      <c r="QOG53" s="74"/>
      <c r="QOH53" s="605"/>
      <c r="QOI53" s="605"/>
      <c r="QOJ53" s="114"/>
      <c r="QOK53" s="74"/>
      <c r="QOW53" s="74"/>
      <c r="QOX53" s="605"/>
      <c r="QOY53" s="605"/>
      <c r="QOZ53" s="114"/>
      <c r="QPA53" s="74"/>
      <c r="QPM53" s="74"/>
      <c r="QPN53" s="605"/>
      <c r="QPO53" s="605"/>
      <c r="QPP53" s="114"/>
      <c r="QPQ53" s="74"/>
      <c r="QQC53" s="74"/>
      <c r="QQD53" s="605"/>
      <c r="QQE53" s="605"/>
      <c r="QQF53" s="114"/>
      <c r="QQG53" s="74"/>
      <c r="QQS53" s="74"/>
      <c r="QQT53" s="605"/>
      <c r="QQU53" s="605"/>
      <c r="QQV53" s="114"/>
      <c r="QQW53" s="74"/>
      <c r="QRI53" s="74"/>
      <c r="QRJ53" s="605"/>
      <c r="QRK53" s="605"/>
      <c r="QRL53" s="114"/>
      <c r="QRM53" s="74"/>
      <c r="QRY53" s="74"/>
      <c r="QRZ53" s="605"/>
      <c r="QSA53" s="605"/>
      <c r="QSB53" s="114"/>
      <c r="QSC53" s="74"/>
      <c r="QSO53" s="74"/>
      <c r="QSP53" s="605"/>
      <c r="QSQ53" s="605"/>
      <c r="QSR53" s="114"/>
      <c r="QSS53" s="74"/>
      <c r="QTE53" s="74"/>
      <c r="QTF53" s="605"/>
      <c r="QTG53" s="605"/>
      <c r="QTH53" s="114"/>
      <c r="QTI53" s="74"/>
      <c r="QTU53" s="74"/>
      <c r="QTV53" s="605"/>
      <c r="QTW53" s="605"/>
      <c r="QTX53" s="114"/>
      <c r="QTY53" s="74"/>
      <c r="QUK53" s="74"/>
      <c r="QUL53" s="605"/>
      <c r="QUM53" s="605"/>
      <c r="QUN53" s="114"/>
      <c r="QUO53" s="74"/>
      <c r="QVA53" s="74"/>
      <c r="QVB53" s="605"/>
      <c r="QVC53" s="605"/>
      <c r="QVD53" s="114"/>
      <c r="QVE53" s="74"/>
      <c r="QVQ53" s="74"/>
      <c r="QVR53" s="605"/>
      <c r="QVS53" s="605"/>
      <c r="QVT53" s="114"/>
      <c r="QVU53" s="74"/>
      <c r="QWG53" s="74"/>
      <c r="QWH53" s="605"/>
      <c r="QWI53" s="605"/>
      <c r="QWJ53" s="114"/>
      <c r="QWK53" s="74"/>
      <c r="QWW53" s="74"/>
      <c r="QWX53" s="605"/>
      <c r="QWY53" s="605"/>
      <c r="QWZ53" s="114"/>
      <c r="QXA53" s="74"/>
      <c r="QXM53" s="74"/>
      <c r="QXN53" s="605"/>
      <c r="QXO53" s="605"/>
      <c r="QXP53" s="114"/>
      <c r="QXQ53" s="74"/>
      <c r="QYC53" s="74"/>
      <c r="QYD53" s="605"/>
      <c r="QYE53" s="605"/>
      <c r="QYF53" s="114"/>
      <c r="QYG53" s="74"/>
      <c r="QYS53" s="74"/>
      <c r="QYT53" s="605"/>
      <c r="QYU53" s="605"/>
      <c r="QYV53" s="114"/>
      <c r="QYW53" s="74"/>
      <c r="QZI53" s="74"/>
      <c r="QZJ53" s="605"/>
      <c r="QZK53" s="605"/>
      <c r="QZL53" s="114"/>
      <c r="QZM53" s="74"/>
      <c r="QZY53" s="74"/>
      <c r="QZZ53" s="605"/>
      <c r="RAA53" s="605"/>
      <c r="RAB53" s="114"/>
      <c r="RAC53" s="74"/>
      <c r="RAO53" s="74"/>
      <c r="RAP53" s="605"/>
      <c r="RAQ53" s="605"/>
      <c r="RAR53" s="114"/>
      <c r="RAS53" s="74"/>
      <c r="RBE53" s="74"/>
      <c r="RBF53" s="605"/>
      <c r="RBG53" s="605"/>
      <c r="RBH53" s="114"/>
      <c r="RBI53" s="74"/>
      <c r="RBU53" s="74"/>
      <c r="RBV53" s="605"/>
      <c r="RBW53" s="605"/>
      <c r="RBX53" s="114"/>
      <c r="RBY53" s="74"/>
      <c r="RCK53" s="74"/>
      <c r="RCL53" s="605"/>
      <c r="RCM53" s="605"/>
      <c r="RCN53" s="114"/>
      <c r="RCO53" s="74"/>
      <c r="RDA53" s="74"/>
      <c r="RDB53" s="605"/>
      <c r="RDC53" s="605"/>
      <c r="RDD53" s="114"/>
      <c r="RDE53" s="74"/>
      <c r="RDQ53" s="74"/>
      <c r="RDR53" s="605"/>
      <c r="RDS53" s="605"/>
      <c r="RDT53" s="114"/>
      <c r="RDU53" s="74"/>
      <c r="REG53" s="74"/>
      <c r="REH53" s="605"/>
      <c r="REI53" s="605"/>
      <c r="REJ53" s="114"/>
      <c r="REK53" s="74"/>
      <c r="REW53" s="74"/>
      <c r="REX53" s="605"/>
      <c r="REY53" s="605"/>
      <c r="REZ53" s="114"/>
      <c r="RFA53" s="74"/>
      <c r="RFM53" s="74"/>
      <c r="RFN53" s="605"/>
      <c r="RFO53" s="605"/>
      <c r="RFP53" s="114"/>
      <c r="RFQ53" s="74"/>
      <c r="RGC53" s="74"/>
      <c r="RGD53" s="605"/>
      <c r="RGE53" s="605"/>
      <c r="RGF53" s="114"/>
      <c r="RGG53" s="74"/>
      <c r="RGS53" s="74"/>
      <c r="RGT53" s="605"/>
      <c r="RGU53" s="605"/>
      <c r="RGV53" s="114"/>
      <c r="RGW53" s="74"/>
      <c r="RHI53" s="74"/>
      <c r="RHJ53" s="605"/>
      <c r="RHK53" s="605"/>
      <c r="RHL53" s="114"/>
      <c r="RHM53" s="74"/>
      <c r="RHY53" s="74"/>
      <c r="RHZ53" s="605"/>
      <c r="RIA53" s="605"/>
      <c r="RIB53" s="114"/>
      <c r="RIC53" s="74"/>
      <c r="RIO53" s="74"/>
      <c r="RIP53" s="605"/>
      <c r="RIQ53" s="605"/>
      <c r="RIR53" s="114"/>
      <c r="RIS53" s="74"/>
      <c r="RJE53" s="74"/>
      <c r="RJF53" s="605"/>
      <c r="RJG53" s="605"/>
      <c r="RJH53" s="114"/>
      <c r="RJI53" s="74"/>
      <c r="RJU53" s="74"/>
      <c r="RJV53" s="605"/>
      <c r="RJW53" s="605"/>
      <c r="RJX53" s="114"/>
      <c r="RJY53" s="74"/>
      <c r="RKK53" s="74"/>
      <c r="RKL53" s="605"/>
      <c r="RKM53" s="605"/>
      <c r="RKN53" s="114"/>
      <c r="RKO53" s="74"/>
      <c r="RLA53" s="74"/>
      <c r="RLB53" s="605"/>
      <c r="RLC53" s="605"/>
      <c r="RLD53" s="114"/>
      <c r="RLE53" s="74"/>
      <c r="RLQ53" s="74"/>
      <c r="RLR53" s="605"/>
      <c r="RLS53" s="605"/>
      <c r="RLT53" s="114"/>
      <c r="RLU53" s="74"/>
      <c r="RMG53" s="74"/>
      <c r="RMH53" s="605"/>
      <c r="RMI53" s="605"/>
      <c r="RMJ53" s="114"/>
      <c r="RMK53" s="74"/>
      <c r="RMW53" s="74"/>
      <c r="RMX53" s="605"/>
      <c r="RMY53" s="605"/>
      <c r="RMZ53" s="114"/>
      <c r="RNA53" s="74"/>
      <c r="RNM53" s="74"/>
      <c r="RNN53" s="605"/>
      <c r="RNO53" s="605"/>
      <c r="RNP53" s="114"/>
      <c r="RNQ53" s="74"/>
      <c r="ROC53" s="74"/>
      <c r="ROD53" s="605"/>
      <c r="ROE53" s="605"/>
      <c r="ROF53" s="114"/>
      <c r="ROG53" s="74"/>
      <c r="ROS53" s="74"/>
      <c r="ROT53" s="605"/>
      <c r="ROU53" s="605"/>
      <c r="ROV53" s="114"/>
      <c r="ROW53" s="74"/>
      <c r="RPI53" s="74"/>
      <c r="RPJ53" s="605"/>
      <c r="RPK53" s="605"/>
      <c r="RPL53" s="114"/>
      <c r="RPM53" s="74"/>
      <c r="RPY53" s="74"/>
      <c r="RPZ53" s="605"/>
      <c r="RQA53" s="605"/>
      <c r="RQB53" s="114"/>
      <c r="RQC53" s="74"/>
      <c r="RQO53" s="74"/>
      <c r="RQP53" s="605"/>
      <c r="RQQ53" s="605"/>
      <c r="RQR53" s="114"/>
      <c r="RQS53" s="74"/>
      <c r="RRE53" s="74"/>
      <c r="RRF53" s="605"/>
      <c r="RRG53" s="605"/>
      <c r="RRH53" s="114"/>
      <c r="RRI53" s="74"/>
      <c r="RRU53" s="74"/>
      <c r="RRV53" s="605"/>
      <c r="RRW53" s="605"/>
      <c r="RRX53" s="114"/>
      <c r="RRY53" s="74"/>
      <c r="RSK53" s="74"/>
      <c r="RSL53" s="605"/>
      <c r="RSM53" s="605"/>
      <c r="RSN53" s="114"/>
      <c r="RSO53" s="74"/>
      <c r="RTA53" s="74"/>
      <c r="RTB53" s="605"/>
      <c r="RTC53" s="605"/>
      <c r="RTD53" s="114"/>
      <c r="RTE53" s="74"/>
      <c r="RTQ53" s="74"/>
      <c r="RTR53" s="605"/>
      <c r="RTS53" s="605"/>
      <c r="RTT53" s="114"/>
      <c r="RTU53" s="74"/>
      <c r="RUG53" s="74"/>
      <c r="RUH53" s="605"/>
      <c r="RUI53" s="605"/>
      <c r="RUJ53" s="114"/>
      <c r="RUK53" s="74"/>
      <c r="RUW53" s="74"/>
      <c r="RUX53" s="605"/>
      <c r="RUY53" s="605"/>
      <c r="RUZ53" s="114"/>
      <c r="RVA53" s="74"/>
      <c r="RVM53" s="74"/>
      <c r="RVN53" s="605"/>
      <c r="RVO53" s="605"/>
      <c r="RVP53" s="114"/>
      <c r="RVQ53" s="74"/>
      <c r="RWC53" s="74"/>
      <c r="RWD53" s="605"/>
      <c r="RWE53" s="605"/>
      <c r="RWF53" s="114"/>
      <c r="RWG53" s="74"/>
      <c r="RWS53" s="74"/>
      <c r="RWT53" s="605"/>
      <c r="RWU53" s="605"/>
      <c r="RWV53" s="114"/>
      <c r="RWW53" s="74"/>
      <c r="RXI53" s="74"/>
      <c r="RXJ53" s="605"/>
      <c r="RXK53" s="605"/>
      <c r="RXL53" s="114"/>
      <c r="RXM53" s="74"/>
      <c r="RXY53" s="74"/>
      <c r="RXZ53" s="605"/>
      <c r="RYA53" s="605"/>
      <c r="RYB53" s="114"/>
      <c r="RYC53" s="74"/>
      <c r="RYO53" s="74"/>
      <c r="RYP53" s="605"/>
      <c r="RYQ53" s="605"/>
      <c r="RYR53" s="114"/>
      <c r="RYS53" s="74"/>
      <c r="RZE53" s="74"/>
      <c r="RZF53" s="605"/>
      <c r="RZG53" s="605"/>
      <c r="RZH53" s="114"/>
      <c r="RZI53" s="74"/>
      <c r="RZU53" s="74"/>
      <c r="RZV53" s="605"/>
      <c r="RZW53" s="605"/>
      <c r="RZX53" s="114"/>
      <c r="RZY53" s="74"/>
      <c r="SAK53" s="74"/>
      <c r="SAL53" s="605"/>
      <c r="SAM53" s="605"/>
      <c r="SAN53" s="114"/>
      <c r="SAO53" s="74"/>
      <c r="SBA53" s="74"/>
      <c r="SBB53" s="605"/>
      <c r="SBC53" s="605"/>
      <c r="SBD53" s="114"/>
      <c r="SBE53" s="74"/>
      <c r="SBQ53" s="74"/>
      <c r="SBR53" s="605"/>
      <c r="SBS53" s="605"/>
      <c r="SBT53" s="114"/>
      <c r="SBU53" s="74"/>
      <c r="SCG53" s="74"/>
      <c r="SCH53" s="605"/>
      <c r="SCI53" s="605"/>
      <c r="SCJ53" s="114"/>
      <c r="SCK53" s="74"/>
      <c r="SCW53" s="74"/>
      <c r="SCX53" s="605"/>
      <c r="SCY53" s="605"/>
      <c r="SCZ53" s="114"/>
      <c r="SDA53" s="74"/>
      <c r="SDM53" s="74"/>
      <c r="SDN53" s="605"/>
      <c r="SDO53" s="605"/>
      <c r="SDP53" s="114"/>
      <c r="SDQ53" s="74"/>
      <c r="SEC53" s="74"/>
      <c r="SED53" s="605"/>
      <c r="SEE53" s="605"/>
      <c r="SEF53" s="114"/>
      <c r="SEG53" s="74"/>
      <c r="SES53" s="74"/>
      <c r="SET53" s="605"/>
      <c r="SEU53" s="605"/>
      <c r="SEV53" s="114"/>
      <c r="SEW53" s="74"/>
      <c r="SFI53" s="74"/>
      <c r="SFJ53" s="605"/>
      <c r="SFK53" s="605"/>
      <c r="SFL53" s="114"/>
      <c r="SFM53" s="74"/>
      <c r="SFY53" s="74"/>
      <c r="SFZ53" s="605"/>
      <c r="SGA53" s="605"/>
      <c r="SGB53" s="114"/>
      <c r="SGC53" s="74"/>
      <c r="SGO53" s="74"/>
      <c r="SGP53" s="605"/>
      <c r="SGQ53" s="605"/>
      <c r="SGR53" s="114"/>
      <c r="SGS53" s="74"/>
      <c r="SHE53" s="74"/>
      <c r="SHF53" s="605"/>
      <c r="SHG53" s="605"/>
      <c r="SHH53" s="114"/>
      <c r="SHI53" s="74"/>
      <c r="SHU53" s="74"/>
      <c r="SHV53" s="605"/>
      <c r="SHW53" s="605"/>
      <c r="SHX53" s="114"/>
      <c r="SHY53" s="74"/>
      <c r="SIK53" s="74"/>
      <c r="SIL53" s="605"/>
      <c r="SIM53" s="605"/>
      <c r="SIN53" s="114"/>
      <c r="SIO53" s="74"/>
      <c r="SJA53" s="74"/>
      <c r="SJB53" s="605"/>
      <c r="SJC53" s="605"/>
      <c r="SJD53" s="114"/>
      <c r="SJE53" s="74"/>
      <c r="SJQ53" s="74"/>
      <c r="SJR53" s="605"/>
      <c r="SJS53" s="605"/>
      <c r="SJT53" s="114"/>
      <c r="SJU53" s="74"/>
      <c r="SKG53" s="74"/>
      <c r="SKH53" s="605"/>
      <c r="SKI53" s="605"/>
      <c r="SKJ53" s="114"/>
      <c r="SKK53" s="74"/>
      <c r="SKW53" s="74"/>
      <c r="SKX53" s="605"/>
      <c r="SKY53" s="605"/>
      <c r="SKZ53" s="114"/>
      <c r="SLA53" s="74"/>
      <c r="SLM53" s="74"/>
      <c r="SLN53" s="605"/>
      <c r="SLO53" s="605"/>
      <c r="SLP53" s="114"/>
      <c r="SLQ53" s="74"/>
      <c r="SMC53" s="74"/>
      <c r="SMD53" s="605"/>
      <c r="SME53" s="605"/>
      <c r="SMF53" s="114"/>
      <c r="SMG53" s="74"/>
      <c r="SMS53" s="74"/>
      <c r="SMT53" s="605"/>
      <c r="SMU53" s="605"/>
      <c r="SMV53" s="114"/>
      <c r="SMW53" s="74"/>
      <c r="SNI53" s="74"/>
      <c r="SNJ53" s="605"/>
      <c r="SNK53" s="605"/>
      <c r="SNL53" s="114"/>
      <c r="SNM53" s="74"/>
      <c r="SNY53" s="74"/>
      <c r="SNZ53" s="605"/>
      <c r="SOA53" s="605"/>
      <c r="SOB53" s="114"/>
      <c r="SOC53" s="74"/>
      <c r="SOO53" s="74"/>
      <c r="SOP53" s="605"/>
      <c r="SOQ53" s="605"/>
      <c r="SOR53" s="114"/>
      <c r="SOS53" s="74"/>
      <c r="SPE53" s="74"/>
      <c r="SPF53" s="605"/>
      <c r="SPG53" s="605"/>
      <c r="SPH53" s="114"/>
      <c r="SPI53" s="74"/>
      <c r="SPU53" s="74"/>
      <c r="SPV53" s="605"/>
      <c r="SPW53" s="605"/>
      <c r="SPX53" s="114"/>
      <c r="SPY53" s="74"/>
      <c r="SQK53" s="74"/>
      <c r="SQL53" s="605"/>
      <c r="SQM53" s="605"/>
      <c r="SQN53" s="114"/>
      <c r="SQO53" s="74"/>
      <c r="SRA53" s="74"/>
      <c r="SRB53" s="605"/>
      <c r="SRC53" s="605"/>
      <c r="SRD53" s="114"/>
      <c r="SRE53" s="74"/>
      <c r="SRQ53" s="74"/>
      <c r="SRR53" s="605"/>
      <c r="SRS53" s="605"/>
      <c r="SRT53" s="114"/>
      <c r="SRU53" s="74"/>
      <c r="SSG53" s="74"/>
      <c r="SSH53" s="605"/>
      <c r="SSI53" s="605"/>
      <c r="SSJ53" s="114"/>
      <c r="SSK53" s="74"/>
      <c r="SSW53" s="74"/>
      <c r="SSX53" s="605"/>
      <c r="SSY53" s="605"/>
      <c r="SSZ53" s="114"/>
      <c r="STA53" s="74"/>
      <c r="STM53" s="74"/>
      <c r="STN53" s="605"/>
      <c r="STO53" s="605"/>
      <c r="STP53" s="114"/>
      <c r="STQ53" s="74"/>
      <c r="SUC53" s="74"/>
      <c r="SUD53" s="605"/>
      <c r="SUE53" s="605"/>
      <c r="SUF53" s="114"/>
      <c r="SUG53" s="74"/>
      <c r="SUS53" s="74"/>
      <c r="SUT53" s="605"/>
      <c r="SUU53" s="605"/>
      <c r="SUV53" s="114"/>
      <c r="SUW53" s="74"/>
      <c r="SVI53" s="74"/>
      <c r="SVJ53" s="605"/>
      <c r="SVK53" s="605"/>
      <c r="SVL53" s="114"/>
      <c r="SVM53" s="74"/>
      <c r="SVY53" s="74"/>
      <c r="SVZ53" s="605"/>
      <c r="SWA53" s="605"/>
      <c r="SWB53" s="114"/>
      <c r="SWC53" s="74"/>
      <c r="SWO53" s="74"/>
      <c r="SWP53" s="605"/>
      <c r="SWQ53" s="605"/>
      <c r="SWR53" s="114"/>
      <c r="SWS53" s="74"/>
      <c r="SXE53" s="74"/>
      <c r="SXF53" s="605"/>
      <c r="SXG53" s="605"/>
      <c r="SXH53" s="114"/>
      <c r="SXI53" s="74"/>
      <c r="SXU53" s="74"/>
      <c r="SXV53" s="605"/>
      <c r="SXW53" s="605"/>
      <c r="SXX53" s="114"/>
      <c r="SXY53" s="74"/>
      <c r="SYK53" s="74"/>
      <c r="SYL53" s="605"/>
      <c r="SYM53" s="605"/>
      <c r="SYN53" s="114"/>
      <c r="SYO53" s="74"/>
      <c r="SZA53" s="74"/>
      <c r="SZB53" s="605"/>
      <c r="SZC53" s="605"/>
      <c r="SZD53" s="114"/>
      <c r="SZE53" s="74"/>
      <c r="SZQ53" s="74"/>
      <c r="SZR53" s="605"/>
      <c r="SZS53" s="605"/>
      <c r="SZT53" s="114"/>
      <c r="SZU53" s="74"/>
      <c r="TAG53" s="74"/>
      <c r="TAH53" s="605"/>
      <c r="TAI53" s="605"/>
      <c r="TAJ53" s="114"/>
      <c r="TAK53" s="74"/>
      <c r="TAW53" s="74"/>
      <c r="TAX53" s="605"/>
      <c r="TAY53" s="605"/>
      <c r="TAZ53" s="114"/>
      <c r="TBA53" s="74"/>
      <c r="TBM53" s="74"/>
      <c r="TBN53" s="605"/>
      <c r="TBO53" s="605"/>
      <c r="TBP53" s="114"/>
      <c r="TBQ53" s="74"/>
      <c r="TCC53" s="74"/>
      <c r="TCD53" s="605"/>
      <c r="TCE53" s="605"/>
      <c r="TCF53" s="114"/>
      <c r="TCG53" s="74"/>
      <c r="TCS53" s="74"/>
      <c r="TCT53" s="605"/>
      <c r="TCU53" s="605"/>
      <c r="TCV53" s="114"/>
      <c r="TCW53" s="74"/>
      <c r="TDI53" s="74"/>
      <c r="TDJ53" s="605"/>
      <c r="TDK53" s="605"/>
      <c r="TDL53" s="114"/>
      <c r="TDM53" s="74"/>
      <c r="TDY53" s="74"/>
      <c r="TDZ53" s="605"/>
      <c r="TEA53" s="605"/>
      <c r="TEB53" s="114"/>
      <c r="TEC53" s="74"/>
      <c r="TEO53" s="74"/>
      <c r="TEP53" s="605"/>
      <c r="TEQ53" s="605"/>
      <c r="TER53" s="114"/>
      <c r="TES53" s="74"/>
      <c r="TFE53" s="74"/>
      <c r="TFF53" s="605"/>
      <c r="TFG53" s="605"/>
      <c r="TFH53" s="114"/>
      <c r="TFI53" s="74"/>
      <c r="TFU53" s="74"/>
      <c r="TFV53" s="605"/>
      <c r="TFW53" s="605"/>
      <c r="TFX53" s="114"/>
      <c r="TFY53" s="74"/>
      <c r="TGK53" s="74"/>
      <c r="TGL53" s="605"/>
      <c r="TGM53" s="605"/>
      <c r="TGN53" s="114"/>
      <c r="TGO53" s="74"/>
      <c r="THA53" s="74"/>
      <c r="THB53" s="605"/>
      <c r="THC53" s="605"/>
      <c r="THD53" s="114"/>
      <c r="THE53" s="74"/>
      <c r="THQ53" s="74"/>
      <c r="THR53" s="605"/>
      <c r="THS53" s="605"/>
      <c r="THT53" s="114"/>
      <c r="THU53" s="74"/>
      <c r="TIG53" s="74"/>
      <c r="TIH53" s="605"/>
      <c r="TII53" s="605"/>
      <c r="TIJ53" s="114"/>
      <c r="TIK53" s="74"/>
      <c r="TIW53" s="74"/>
      <c r="TIX53" s="605"/>
      <c r="TIY53" s="605"/>
      <c r="TIZ53" s="114"/>
      <c r="TJA53" s="74"/>
      <c r="TJM53" s="74"/>
      <c r="TJN53" s="605"/>
      <c r="TJO53" s="605"/>
      <c r="TJP53" s="114"/>
      <c r="TJQ53" s="74"/>
      <c r="TKC53" s="74"/>
      <c r="TKD53" s="605"/>
      <c r="TKE53" s="605"/>
      <c r="TKF53" s="114"/>
      <c r="TKG53" s="74"/>
      <c r="TKS53" s="74"/>
      <c r="TKT53" s="605"/>
      <c r="TKU53" s="605"/>
      <c r="TKV53" s="114"/>
      <c r="TKW53" s="74"/>
      <c r="TLI53" s="74"/>
      <c r="TLJ53" s="605"/>
      <c r="TLK53" s="605"/>
      <c r="TLL53" s="114"/>
      <c r="TLM53" s="74"/>
      <c r="TLY53" s="74"/>
      <c r="TLZ53" s="605"/>
      <c r="TMA53" s="605"/>
      <c r="TMB53" s="114"/>
      <c r="TMC53" s="74"/>
      <c r="TMO53" s="74"/>
      <c r="TMP53" s="605"/>
      <c r="TMQ53" s="605"/>
      <c r="TMR53" s="114"/>
      <c r="TMS53" s="74"/>
      <c r="TNE53" s="74"/>
      <c r="TNF53" s="605"/>
      <c r="TNG53" s="605"/>
      <c r="TNH53" s="114"/>
      <c r="TNI53" s="74"/>
      <c r="TNU53" s="74"/>
      <c r="TNV53" s="605"/>
      <c r="TNW53" s="605"/>
      <c r="TNX53" s="114"/>
      <c r="TNY53" s="74"/>
      <c r="TOK53" s="74"/>
      <c r="TOL53" s="605"/>
      <c r="TOM53" s="605"/>
      <c r="TON53" s="114"/>
      <c r="TOO53" s="74"/>
      <c r="TPA53" s="74"/>
      <c r="TPB53" s="605"/>
      <c r="TPC53" s="605"/>
      <c r="TPD53" s="114"/>
      <c r="TPE53" s="74"/>
      <c r="TPQ53" s="74"/>
      <c r="TPR53" s="605"/>
      <c r="TPS53" s="605"/>
      <c r="TPT53" s="114"/>
      <c r="TPU53" s="74"/>
      <c r="TQG53" s="74"/>
      <c r="TQH53" s="605"/>
      <c r="TQI53" s="605"/>
      <c r="TQJ53" s="114"/>
      <c r="TQK53" s="74"/>
      <c r="TQW53" s="74"/>
      <c r="TQX53" s="605"/>
      <c r="TQY53" s="605"/>
      <c r="TQZ53" s="114"/>
      <c r="TRA53" s="74"/>
      <c r="TRM53" s="74"/>
      <c r="TRN53" s="605"/>
      <c r="TRO53" s="605"/>
      <c r="TRP53" s="114"/>
      <c r="TRQ53" s="74"/>
      <c r="TSC53" s="74"/>
      <c r="TSD53" s="605"/>
      <c r="TSE53" s="605"/>
      <c r="TSF53" s="114"/>
      <c r="TSG53" s="74"/>
      <c r="TSS53" s="74"/>
      <c r="TST53" s="605"/>
      <c r="TSU53" s="605"/>
      <c r="TSV53" s="114"/>
      <c r="TSW53" s="74"/>
      <c r="TTI53" s="74"/>
      <c r="TTJ53" s="605"/>
      <c r="TTK53" s="605"/>
      <c r="TTL53" s="114"/>
      <c r="TTM53" s="74"/>
      <c r="TTY53" s="74"/>
      <c r="TTZ53" s="605"/>
      <c r="TUA53" s="605"/>
      <c r="TUB53" s="114"/>
      <c r="TUC53" s="74"/>
      <c r="TUO53" s="74"/>
      <c r="TUP53" s="605"/>
      <c r="TUQ53" s="605"/>
      <c r="TUR53" s="114"/>
      <c r="TUS53" s="74"/>
      <c r="TVE53" s="74"/>
      <c r="TVF53" s="605"/>
      <c r="TVG53" s="605"/>
      <c r="TVH53" s="114"/>
      <c r="TVI53" s="74"/>
      <c r="TVU53" s="74"/>
      <c r="TVV53" s="605"/>
      <c r="TVW53" s="605"/>
      <c r="TVX53" s="114"/>
      <c r="TVY53" s="74"/>
      <c r="TWK53" s="74"/>
      <c r="TWL53" s="605"/>
      <c r="TWM53" s="605"/>
      <c r="TWN53" s="114"/>
      <c r="TWO53" s="74"/>
      <c r="TXA53" s="74"/>
      <c r="TXB53" s="605"/>
      <c r="TXC53" s="605"/>
      <c r="TXD53" s="114"/>
      <c r="TXE53" s="74"/>
      <c r="TXQ53" s="74"/>
      <c r="TXR53" s="605"/>
      <c r="TXS53" s="605"/>
      <c r="TXT53" s="114"/>
      <c r="TXU53" s="74"/>
      <c r="TYG53" s="74"/>
      <c r="TYH53" s="605"/>
      <c r="TYI53" s="605"/>
      <c r="TYJ53" s="114"/>
      <c r="TYK53" s="74"/>
      <c r="TYW53" s="74"/>
      <c r="TYX53" s="605"/>
      <c r="TYY53" s="605"/>
      <c r="TYZ53" s="114"/>
      <c r="TZA53" s="74"/>
      <c r="TZM53" s="74"/>
      <c r="TZN53" s="605"/>
      <c r="TZO53" s="605"/>
      <c r="TZP53" s="114"/>
      <c r="TZQ53" s="74"/>
      <c r="UAC53" s="74"/>
      <c r="UAD53" s="605"/>
      <c r="UAE53" s="605"/>
      <c r="UAF53" s="114"/>
      <c r="UAG53" s="74"/>
      <c r="UAS53" s="74"/>
      <c r="UAT53" s="605"/>
      <c r="UAU53" s="605"/>
      <c r="UAV53" s="114"/>
      <c r="UAW53" s="74"/>
      <c r="UBI53" s="74"/>
      <c r="UBJ53" s="605"/>
      <c r="UBK53" s="605"/>
      <c r="UBL53" s="114"/>
      <c r="UBM53" s="74"/>
      <c r="UBY53" s="74"/>
      <c r="UBZ53" s="605"/>
      <c r="UCA53" s="605"/>
      <c r="UCB53" s="114"/>
      <c r="UCC53" s="74"/>
      <c r="UCO53" s="74"/>
      <c r="UCP53" s="605"/>
      <c r="UCQ53" s="605"/>
      <c r="UCR53" s="114"/>
      <c r="UCS53" s="74"/>
      <c r="UDE53" s="74"/>
      <c r="UDF53" s="605"/>
      <c r="UDG53" s="605"/>
      <c r="UDH53" s="114"/>
      <c r="UDI53" s="74"/>
      <c r="UDU53" s="74"/>
      <c r="UDV53" s="605"/>
      <c r="UDW53" s="605"/>
      <c r="UDX53" s="114"/>
      <c r="UDY53" s="74"/>
      <c r="UEK53" s="74"/>
      <c r="UEL53" s="605"/>
      <c r="UEM53" s="605"/>
      <c r="UEN53" s="114"/>
      <c r="UEO53" s="74"/>
      <c r="UFA53" s="74"/>
      <c r="UFB53" s="605"/>
      <c r="UFC53" s="605"/>
      <c r="UFD53" s="114"/>
      <c r="UFE53" s="74"/>
      <c r="UFQ53" s="74"/>
      <c r="UFR53" s="605"/>
      <c r="UFS53" s="605"/>
      <c r="UFT53" s="114"/>
      <c r="UFU53" s="74"/>
      <c r="UGG53" s="74"/>
      <c r="UGH53" s="605"/>
      <c r="UGI53" s="605"/>
      <c r="UGJ53" s="114"/>
      <c r="UGK53" s="74"/>
      <c r="UGW53" s="74"/>
      <c r="UGX53" s="605"/>
      <c r="UGY53" s="605"/>
      <c r="UGZ53" s="114"/>
      <c r="UHA53" s="74"/>
      <c r="UHM53" s="74"/>
      <c r="UHN53" s="605"/>
      <c r="UHO53" s="605"/>
      <c r="UHP53" s="114"/>
      <c r="UHQ53" s="74"/>
      <c r="UIC53" s="74"/>
      <c r="UID53" s="605"/>
      <c r="UIE53" s="605"/>
      <c r="UIF53" s="114"/>
      <c r="UIG53" s="74"/>
      <c r="UIS53" s="74"/>
      <c r="UIT53" s="605"/>
      <c r="UIU53" s="605"/>
      <c r="UIV53" s="114"/>
      <c r="UIW53" s="74"/>
      <c r="UJI53" s="74"/>
      <c r="UJJ53" s="605"/>
      <c r="UJK53" s="605"/>
      <c r="UJL53" s="114"/>
      <c r="UJM53" s="74"/>
      <c r="UJY53" s="74"/>
      <c r="UJZ53" s="605"/>
      <c r="UKA53" s="605"/>
      <c r="UKB53" s="114"/>
      <c r="UKC53" s="74"/>
      <c r="UKO53" s="74"/>
      <c r="UKP53" s="605"/>
      <c r="UKQ53" s="605"/>
      <c r="UKR53" s="114"/>
      <c r="UKS53" s="74"/>
      <c r="ULE53" s="74"/>
      <c r="ULF53" s="605"/>
      <c r="ULG53" s="605"/>
      <c r="ULH53" s="114"/>
      <c r="ULI53" s="74"/>
      <c r="ULU53" s="74"/>
      <c r="ULV53" s="605"/>
      <c r="ULW53" s="605"/>
      <c r="ULX53" s="114"/>
      <c r="ULY53" s="74"/>
      <c r="UMK53" s="74"/>
      <c r="UML53" s="605"/>
      <c r="UMM53" s="605"/>
      <c r="UMN53" s="114"/>
      <c r="UMO53" s="74"/>
      <c r="UNA53" s="74"/>
      <c r="UNB53" s="605"/>
      <c r="UNC53" s="605"/>
      <c r="UND53" s="114"/>
      <c r="UNE53" s="74"/>
      <c r="UNQ53" s="74"/>
      <c r="UNR53" s="605"/>
      <c r="UNS53" s="605"/>
      <c r="UNT53" s="114"/>
      <c r="UNU53" s="74"/>
      <c r="UOG53" s="74"/>
      <c r="UOH53" s="605"/>
      <c r="UOI53" s="605"/>
      <c r="UOJ53" s="114"/>
      <c r="UOK53" s="74"/>
      <c r="UOW53" s="74"/>
      <c r="UOX53" s="605"/>
      <c r="UOY53" s="605"/>
      <c r="UOZ53" s="114"/>
      <c r="UPA53" s="74"/>
      <c r="UPM53" s="74"/>
      <c r="UPN53" s="605"/>
      <c r="UPO53" s="605"/>
      <c r="UPP53" s="114"/>
      <c r="UPQ53" s="74"/>
      <c r="UQC53" s="74"/>
      <c r="UQD53" s="605"/>
      <c r="UQE53" s="605"/>
      <c r="UQF53" s="114"/>
      <c r="UQG53" s="74"/>
      <c r="UQS53" s="74"/>
      <c r="UQT53" s="605"/>
      <c r="UQU53" s="605"/>
      <c r="UQV53" s="114"/>
      <c r="UQW53" s="74"/>
      <c r="URI53" s="74"/>
      <c r="URJ53" s="605"/>
      <c r="URK53" s="605"/>
      <c r="URL53" s="114"/>
      <c r="URM53" s="74"/>
      <c r="URY53" s="74"/>
      <c r="URZ53" s="605"/>
      <c r="USA53" s="605"/>
      <c r="USB53" s="114"/>
      <c r="USC53" s="74"/>
      <c r="USO53" s="74"/>
      <c r="USP53" s="605"/>
      <c r="USQ53" s="605"/>
      <c r="USR53" s="114"/>
      <c r="USS53" s="74"/>
      <c r="UTE53" s="74"/>
      <c r="UTF53" s="605"/>
      <c r="UTG53" s="605"/>
      <c r="UTH53" s="114"/>
      <c r="UTI53" s="74"/>
      <c r="UTU53" s="74"/>
      <c r="UTV53" s="605"/>
      <c r="UTW53" s="605"/>
      <c r="UTX53" s="114"/>
      <c r="UTY53" s="74"/>
      <c r="UUK53" s="74"/>
      <c r="UUL53" s="605"/>
      <c r="UUM53" s="605"/>
      <c r="UUN53" s="114"/>
      <c r="UUO53" s="74"/>
      <c r="UVA53" s="74"/>
      <c r="UVB53" s="605"/>
      <c r="UVC53" s="605"/>
      <c r="UVD53" s="114"/>
      <c r="UVE53" s="74"/>
      <c r="UVQ53" s="74"/>
      <c r="UVR53" s="605"/>
      <c r="UVS53" s="605"/>
      <c r="UVT53" s="114"/>
      <c r="UVU53" s="74"/>
      <c r="UWG53" s="74"/>
      <c r="UWH53" s="605"/>
      <c r="UWI53" s="605"/>
      <c r="UWJ53" s="114"/>
      <c r="UWK53" s="74"/>
      <c r="UWW53" s="74"/>
      <c r="UWX53" s="605"/>
      <c r="UWY53" s="605"/>
      <c r="UWZ53" s="114"/>
      <c r="UXA53" s="74"/>
      <c r="UXM53" s="74"/>
      <c r="UXN53" s="605"/>
      <c r="UXO53" s="605"/>
      <c r="UXP53" s="114"/>
      <c r="UXQ53" s="74"/>
      <c r="UYC53" s="74"/>
      <c r="UYD53" s="605"/>
      <c r="UYE53" s="605"/>
      <c r="UYF53" s="114"/>
      <c r="UYG53" s="74"/>
      <c r="UYS53" s="74"/>
      <c r="UYT53" s="605"/>
      <c r="UYU53" s="605"/>
      <c r="UYV53" s="114"/>
      <c r="UYW53" s="74"/>
      <c r="UZI53" s="74"/>
      <c r="UZJ53" s="605"/>
      <c r="UZK53" s="605"/>
      <c r="UZL53" s="114"/>
      <c r="UZM53" s="74"/>
      <c r="UZY53" s="74"/>
      <c r="UZZ53" s="605"/>
      <c r="VAA53" s="605"/>
      <c r="VAB53" s="114"/>
      <c r="VAC53" s="74"/>
      <c r="VAO53" s="74"/>
      <c r="VAP53" s="605"/>
      <c r="VAQ53" s="605"/>
      <c r="VAR53" s="114"/>
      <c r="VAS53" s="74"/>
      <c r="VBE53" s="74"/>
      <c r="VBF53" s="605"/>
      <c r="VBG53" s="605"/>
      <c r="VBH53" s="114"/>
      <c r="VBI53" s="74"/>
      <c r="VBU53" s="74"/>
      <c r="VBV53" s="605"/>
      <c r="VBW53" s="605"/>
      <c r="VBX53" s="114"/>
      <c r="VBY53" s="74"/>
      <c r="VCK53" s="74"/>
      <c r="VCL53" s="605"/>
      <c r="VCM53" s="605"/>
      <c r="VCN53" s="114"/>
      <c r="VCO53" s="74"/>
      <c r="VDA53" s="74"/>
      <c r="VDB53" s="605"/>
      <c r="VDC53" s="605"/>
      <c r="VDD53" s="114"/>
      <c r="VDE53" s="74"/>
      <c r="VDQ53" s="74"/>
      <c r="VDR53" s="605"/>
      <c r="VDS53" s="605"/>
      <c r="VDT53" s="114"/>
      <c r="VDU53" s="74"/>
      <c r="VEG53" s="74"/>
      <c r="VEH53" s="605"/>
      <c r="VEI53" s="605"/>
      <c r="VEJ53" s="114"/>
      <c r="VEK53" s="74"/>
      <c r="VEW53" s="74"/>
      <c r="VEX53" s="605"/>
      <c r="VEY53" s="605"/>
      <c r="VEZ53" s="114"/>
      <c r="VFA53" s="74"/>
      <c r="VFM53" s="74"/>
      <c r="VFN53" s="605"/>
      <c r="VFO53" s="605"/>
      <c r="VFP53" s="114"/>
      <c r="VFQ53" s="74"/>
      <c r="VGC53" s="74"/>
      <c r="VGD53" s="605"/>
      <c r="VGE53" s="605"/>
      <c r="VGF53" s="114"/>
      <c r="VGG53" s="74"/>
      <c r="VGS53" s="74"/>
      <c r="VGT53" s="605"/>
      <c r="VGU53" s="605"/>
      <c r="VGV53" s="114"/>
      <c r="VGW53" s="74"/>
      <c r="VHI53" s="74"/>
      <c r="VHJ53" s="605"/>
      <c r="VHK53" s="605"/>
      <c r="VHL53" s="114"/>
      <c r="VHM53" s="74"/>
      <c r="VHY53" s="74"/>
      <c r="VHZ53" s="605"/>
      <c r="VIA53" s="605"/>
      <c r="VIB53" s="114"/>
      <c r="VIC53" s="74"/>
      <c r="VIO53" s="74"/>
      <c r="VIP53" s="605"/>
      <c r="VIQ53" s="605"/>
      <c r="VIR53" s="114"/>
      <c r="VIS53" s="74"/>
      <c r="VJE53" s="74"/>
      <c r="VJF53" s="605"/>
      <c r="VJG53" s="605"/>
      <c r="VJH53" s="114"/>
      <c r="VJI53" s="74"/>
      <c r="VJU53" s="74"/>
      <c r="VJV53" s="605"/>
      <c r="VJW53" s="605"/>
      <c r="VJX53" s="114"/>
      <c r="VJY53" s="74"/>
      <c r="VKK53" s="74"/>
      <c r="VKL53" s="605"/>
      <c r="VKM53" s="605"/>
      <c r="VKN53" s="114"/>
      <c r="VKO53" s="74"/>
      <c r="VLA53" s="74"/>
      <c r="VLB53" s="605"/>
      <c r="VLC53" s="605"/>
      <c r="VLD53" s="114"/>
      <c r="VLE53" s="74"/>
      <c r="VLQ53" s="74"/>
      <c r="VLR53" s="605"/>
      <c r="VLS53" s="605"/>
      <c r="VLT53" s="114"/>
      <c r="VLU53" s="74"/>
      <c r="VMG53" s="74"/>
      <c r="VMH53" s="605"/>
      <c r="VMI53" s="605"/>
      <c r="VMJ53" s="114"/>
      <c r="VMK53" s="74"/>
      <c r="VMW53" s="74"/>
      <c r="VMX53" s="605"/>
      <c r="VMY53" s="605"/>
      <c r="VMZ53" s="114"/>
      <c r="VNA53" s="74"/>
      <c r="VNM53" s="74"/>
      <c r="VNN53" s="605"/>
      <c r="VNO53" s="605"/>
      <c r="VNP53" s="114"/>
      <c r="VNQ53" s="74"/>
      <c r="VOC53" s="74"/>
      <c r="VOD53" s="605"/>
      <c r="VOE53" s="605"/>
      <c r="VOF53" s="114"/>
      <c r="VOG53" s="74"/>
      <c r="VOS53" s="74"/>
      <c r="VOT53" s="605"/>
      <c r="VOU53" s="605"/>
      <c r="VOV53" s="114"/>
      <c r="VOW53" s="74"/>
      <c r="VPI53" s="74"/>
      <c r="VPJ53" s="605"/>
      <c r="VPK53" s="605"/>
      <c r="VPL53" s="114"/>
      <c r="VPM53" s="74"/>
      <c r="VPY53" s="74"/>
      <c r="VPZ53" s="605"/>
      <c r="VQA53" s="605"/>
      <c r="VQB53" s="114"/>
      <c r="VQC53" s="74"/>
      <c r="VQO53" s="74"/>
      <c r="VQP53" s="605"/>
      <c r="VQQ53" s="605"/>
      <c r="VQR53" s="114"/>
      <c r="VQS53" s="74"/>
      <c r="VRE53" s="74"/>
      <c r="VRF53" s="605"/>
      <c r="VRG53" s="605"/>
      <c r="VRH53" s="114"/>
      <c r="VRI53" s="74"/>
      <c r="VRU53" s="74"/>
      <c r="VRV53" s="605"/>
      <c r="VRW53" s="605"/>
      <c r="VRX53" s="114"/>
      <c r="VRY53" s="74"/>
      <c r="VSK53" s="74"/>
      <c r="VSL53" s="605"/>
      <c r="VSM53" s="605"/>
      <c r="VSN53" s="114"/>
      <c r="VSO53" s="74"/>
      <c r="VTA53" s="74"/>
      <c r="VTB53" s="605"/>
      <c r="VTC53" s="605"/>
      <c r="VTD53" s="114"/>
      <c r="VTE53" s="74"/>
      <c r="VTQ53" s="74"/>
      <c r="VTR53" s="605"/>
      <c r="VTS53" s="605"/>
      <c r="VTT53" s="114"/>
      <c r="VTU53" s="74"/>
      <c r="VUG53" s="74"/>
      <c r="VUH53" s="605"/>
      <c r="VUI53" s="605"/>
      <c r="VUJ53" s="114"/>
      <c r="VUK53" s="74"/>
      <c r="VUW53" s="74"/>
      <c r="VUX53" s="605"/>
      <c r="VUY53" s="605"/>
      <c r="VUZ53" s="114"/>
      <c r="VVA53" s="74"/>
      <c r="VVM53" s="74"/>
      <c r="VVN53" s="605"/>
      <c r="VVO53" s="605"/>
      <c r="VVP53" s="114"/>
      <c r="VVQ53" s="74"/>
      <c r="VWC53" s="74"/>
      <c r="VWD53" s="605"/>
      <c r="VWE53" s="605"/>
      <c r="VWF53" s="114"/>
      <c r="VWG53" s="74"/>
      <c r="VWS53" s="74"/>
      <c r="VWT53" s="605"/>
      <c r="VWU53" s="605"/>
      <c r="VWV53" s="114"/>
      <c r="VWW53" s="74"/>
      <c r="VXI53" s="74"/>
      <c r="VXJ53" s="605"/>
      <c r="VXK53" s="605"/>
      <c r="VXL53" s="114"/>
      <c r="VXM53" s="74"/>
      <c r="VXY53" s="74"/>
      <c r="VXZ53" s="605"/>
      <c r="VYA53" s="605"/>
      <c r="VYB53" s="114"/>
      <c r="VYC53" s="74"/>
      <c r="VYO53" s="74"/>
      <c r="VYP53" s="605"/>
      <c r="VYQ53" s="605"/>
      <c r="VYR53" s="114"/>
      <c r="VYS53" s="74"/>
      <c r="VZE53" s="74"/>
      <c r="VZF53" s="605"/>
      <c r="VZG53" s="605"/>
      <c r="VZH53" s="114"/>
      <c r="VZI53" s="74"/>
      <c r="VZU53" s="74"/>
      <c r="VZV53" s="605"/>
      <c r="VZW53" s="605"/>
      <c r="VZX53" s="114"/>
      <c r="VZY53" s="74"/>
      <c r="WAK53" s="74"/>
      <c r="WAL53" s="605"/>
      <c r="WAM53" s="605"/>
      <c r="WAN53" s="114"/>
      <c r="WAO53" s="74"/>
      <c r="WBA53" s="74"/>
      <c r="WBB53" s="605"/>
      <c r="WBC53" s="605"/>
      <c r="WBD53" s="114"/>
      <c r="WBE53" s="74"/>
      <c r="WBQ53" s="74"/>
      <c r="WBR53" s="605"/>
      <c r="WBS53" s="605"/>
      <c r="WBT53" s="114"/>
      <c r="WBU53" s="74"/>
      <c r="WCG53" s="74"/>
      <c r="WCH53" s="605"/>
      <c r="WCI53" s="605"/>
      <c r="WCJ53" s="114"/>
      <c r="WCK53" s="74"/>
      <c r="WCW53" s="74"/>
      <c r="WCX53" s="605"/>
      <c r="WCY53" s="605"/>
      <c r="WCZ53" s="114"/>
      <c r="WDA53" s="74"/>
      <c r="WDM53" s="74"/>
      <c r="WDN53" s="605"/>
      <c r="WDO53" s="605"/>
      <c r="WDP53" s="114"/>
      <c r="WDQ53" s="74"/>
      <c r="WEC53" s="74"/>
      <c r="WED53" s="605"/>
      <c r="WEE53" s="605"/>
      <c r="WEF53" s="114"/>
      <c r="WEG53" s="74"/>
      <c r="WES53" s="74"/>
      <c r="WET53" s="605"/>
      <c r="WEU53" s="605"/>
      <c r="WEV53" s="114"/>
      <c r="WEW53" s="74"/>
      <c r="WFI53" s="74"/>
      <c r="WFJ53" s="605"/>
      <c r="WFK53" s="605"/>
      <c r="WFL53" s="114"/>
      <c r="WFM53" s="74"/>
      <c r="WFY53" s="74"/>
      <c r="WFZ53" s="605"/>
      <c r="WGA53" s="605"/>
      <c r="WGB53" s="114"/>
      <c r="WGC53" s="74"/>
      <c r="WGO53" s="74"/>
      <c r="WGP53" s="605"/>
      <c r="WGQ53" s="605"/>
      <c r="WGR53" s="114"/>
      <c r="WGS53" s="74"/>
      <c r="WHE53" s="74"/>
      <c r="WHF53" s="605"/>
      <c r="WHG53" s="605"/>
      <c r="WHH53" s="114"/>
      <c r="WHI53" s="74"/>
      <c r="WHU53" s="74"/>
      <c r="WHV53" s="605"/>
      <c r="WHW53" s="605"/>
      <c r="WHX53" s="114"/>
      <c r="WHY53" s="74"/>
      <c r="WIK53" s="74"/>
      <c r="WIL53" s="605"/>
      <c r="WIM53" s="605"/>
      <c r="WIN53" s="114"/>
      <c r="WIO53" s="74"/>
      <c r="WJA53" s="74"/>
      <c r="WJB53" s="605"/>
      <c r="WJC53" s="605"/>
      <c r="WJD53" s="114"/>
      <c r="WJE53" s="74"/>
      <c r="WJQ53" s="74"/>
      <c r="WJR53" s="605"/>
      <c r="WJS53" s="605"/>
      <c r="WJT53" s="114"/>
      <c r="WJU53" s="74"/>
      <c r="WKG53" s="74"/>
      <c r="WKH53" s="605"/>
      <c r="WKI53" s="605"/>
      <c r="WKJ53" s="114"/>
      <c r="WKK53" s="74"/>
      <c r="WKW53" s="74"/>
      <c r="WKX53" s="605"/>
      <c r="WKY53" s="605"/>
      <c r="WKZ53" s="114"/>
      <c r="WLA53" s="74"/>
      <c r="WLM53" s="74"/>
      <c r="WLN53" s="605"/>
      <c r="WLO53" s="605"/>
      <c r="WLP53" s="114"/>
      <c r="WLQ53" s="74"/>
      <c r="WMC53" s="74"/>
      <c r="WMD53" s="605"/>
      <c r="WME53" s="605"/>
      <c r="WMF53" s="114"/>
      <c r="WMG53" s="74"/>
      <c r="WMS53" s="74"/>
      <c r="WMT53" s="605"/>
      <c r="WMU53" s="605"/>
      <c r="WMV53" s="114"/>
      <c r="WMW53" s="74"/>
      <c r="WNI53" s="74"/>
      <c r="WNJ53" s="605"/>
      <c r="WNK53" s="605"/>
      <c r="WNL53" s="114"/>
      <c r="WNM53" s="74"/>
      <c r="WNY53" s="74"/>
      <c r="WNZ53" s="605"/>
      <c r="WOA53" s="605"/>
      <c r="WOB53" s="114"/>
      <c r="WOC53" s="74"/>
      <c r="WOO53" s="74"/>
      <c r="WOP53" s="605"/>
      <c r="WOQ53" s="605"/>
      <c r="WOR53" s="114"/>
      <c r="WOS53" s="74"/>
      <c r="WPE53" s="74"/>
      <c r="WPF53" s="605"/>
      <c r="WPG53" s="605"/>
      <c r="WPH53" s="114"/>
      <c r="WPI53" s="74"/>
      <c r="WPU53" s="74"/>
      <c r="WPV53" s="605"/>
      <c r="WPW53" s="605"/>
      <c r="WPX53" s="114"/>
      <c r="WPY53" s="74"/>
      <c r="WQK53" s="74"/>
      <c r="WQL53" s="605"/>
      <c r="WQM53" s="605"/>
      <c r="WQN53" s="114"/>
      <c r="WQO53" s="74"/>
      <c r="WRA53" s="74"/>
      <c r="WRB53" s="605"/>
      <c r="WRC53" s="605"/>
      <c r="WRD53" s="114"/>
      <c r="WRE53" s="74"/>
      <c r="WRQ53" s="74"/>
      <c r="WRR53" s="605"/>
      <c r="WRS53" s="605"/>
      <c r="WRT53" s="114"/>
      <c r="WRU53" s="74"/>
      <c r="WSG53" s="74"/>
      <c r="WSH53" s="605"/>
      <c r="WSI53" s="605"/>
      <c r="WSJ53" s="114"/>
      <c r="WSK53" s="74"/>
      <c r="WSW53" s="74"/>
      <c r="WSX53" s="605"/>
      <c r="WSY53" s="605"/>
      <c r="WSZ53" s="114"/>
      <c r="WTA53" s="74"/>
      <c r="WTM53" s="74"/>
      <c r="WTN53" s="605"/>
      <c r="WTO53" s="605"/>
      <c r="WTP53" s="114"/>
      <c r="WTQ53" s="74"/>
      <c r="WUC53" s="74"/>
      <c r="WUD53" s="605"/>
      <c r="WUE53" s="605"/>
      <c r="WUF53" s="114"/>
      <c r="WUG53" s="74"/>
      <c r="WUS53" s="74"/>
      <c r="WUT53" s="605"/>
      <c r="WUU53" s="605"/>
      <c r="WUV53" s="114"/>
      <c r="WUW53" s="74"/>
      <c r="WVI53" s="74"/>
      <c r="WVJ53" s="605"/>
      <c r="WVK53" s="605"/>
      <c r="WVL53" s="114"/>
      <c r="WVM53" s="74"/>
      <c r="WVY53" s="74"/>
      <c r="WVZ53" s="605"/>
      <c r="WWA53" s="605"/>
      <c r="WWB53" s="114"/>
      <c r="WWC53" s="74"/>
      <c r="WWO53" s="74"/>
      <c r="WWP53" s="605"/>
      <c r="WWQ53" s="605"/>
      <c r="WWR53" s="114"/>
      <c r="WWS53" s="74"/>
      <c r="WXE53" s="74"/>
      <c r="WXF53" s="605"/>
      <c r="WXG53" s="605"/>
      <c r="WXH53" s="114"/>
      <c r="WXI53" s="74"/>
      <c r="WXU53" s="74"/>
      <c r="WXV53" s="605"/>
      <c r="WXW53" s="605"/>
      <c r="WXX53" s="114"/>
      <c r="WXY53" s="74"/>
      <c r="WYK53" s="74"/>
      <c r="WYL53" s="605"/>
      <c r="WYM53" s="605"/>
      <c r="WYN53" s="114"/>
      <c r="WYO53" s="74"/>
      <c r="WZA53" s="74"/>
      <c r="WZB53" s="605"/>
      <c r="WZC53" s="605"/>
      <c r="WZD53" s="114"/>
      <c r="WZE53" s="74"/>
      <c r="WZQ53" s="74"/>
      <c r="WZR53" s="605"/>
      <c r="WZS53" s="605"/>
      <c r="WZT53" s="114"/>
      <c r="WZU53" s="74"/>
      <c r="XAG53" s="74"/>
      <c r="XAH53" s="605"/>
      <c r="XAI53" s="605"/>
      <c r="XAJ53" s="114"/>
      <c r="XAK53" s="74"/>
      <c r="XAW53" s="74"/>
      <c r="XAX53" s="605"/>
      <c r="XAY53" s="605"/>
      <c r="XAZ53" s="114"/>
      <c r="XBA53" s="74"/>
      <c r="XBM53" s="74"/>
      <c r="XBN53" s="605"/>
      <c r="XBO53" s="605"/>
      <c r="XBP53" s="114"/>
      <c r="XBQ53" s="74"/>
      <c r="XCC53" s="74"/>
      <c r="XCD53" s="605"/>
      <c r="XCE53" s="605"/>
      <c r="XCF53" s="114"/>
      <c r="XCG53" s="74"/>
      <c r="XCS53" s="74"/>
      <c r="XCT53" s="605"/>
      <c r="XCU53" s="605"/>
      <c r="XCV53" s="114"/>
      <c r="XCW53" s="74"/>
      <c r="XDI53" s="74"/>
      <c r="XDJ53" s="605"/>
      <c r="XDK53" s="605"/>
      <c r="XDL53" s="114"/>
      <c r="XDM53" s="74"/>
      <c r="XDY53" s="74"/>
      <c r="XDZ53" s="605"/>
      <c r="XEA53" s="605"/>
      <c r="XEB53" s="114"/>
      <c r="XEC53" s="74"/>
      <c r="XEO53" s="74"/>
      <c r="XEP53" s="605"/>
      <c r="XEQ53" s="605"/>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8" t="s">
        <v>435</v>
      </c>
      <c r="D56" s="72" t="s">
        <v>31</v>
      </c>
      <c r="E56" s="72" t="s">
        <v>436</v>
      </c>
      <c r="F56" s="620" t="s">
        <v>437</v>
      </c>
      <c r="G56" s="620"/>
    </row>
    <row r="57" spans="1:1017 1025:2041 2049:3065 3073:4089 4097:5113 5121:6137 6145:7161 7169:8185 8193:9209 9217:10233 10241:11257 11265:12281 12289:13305 13313:14329 14337:15353 15361:16377" ht="23.1" customHeight="1">
      <c r="B57" s="615" t="s">
        <v>496</v>
      </c>
      <c r="C57" s="615"/>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16" t="s">
        <v>497</v>
      </c>
      <c r="G58" s="61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16" t="s">
        <v>498</v>
      </c>
      <c r="G59" s="61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16" t="s">
        <v>499</v>
      </c>
      <c r="G60" s="61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16" t="s">
        <v>500</v>
      </c>
      <c r="G61" s="61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11" t="s">
        <v>503</v>
      </c>
      <c r="G62" s="612"/>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11" t="s">
        <v>505</v>
      </c>
      <c r="G63" s="612"/>
      <c r="H63" s="81"/>
      <c r="I63" s="81"/>
    </row>
    <row r="64" spans="1:1017 1025:2041 2049:3065 3073:4089 4097:5113 5121:6137 6145:7161 7169:8185 8193:9209 9217:10233 10241:11257 11265:12281 12289:13305 13313:14329 14337:15353 15361:16377" ht="41.85" customHeight="1" thickBot="1">
      <c r="B64" s="96"/>
      <c r="C64" s="91" t="s">
        <v>459</v>
      </c>
      <c r="D64" s="546"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13" t="str" cm="1">
        <f t="array" ref="D65">IF(ISNUMBER(D64),IFERROR(_xlfn.IFS(AND(D64&lt;=70,D64&gt;30),"Moderate",D64&gt;70,"Higher",D64&lt;=30,"Lower"),"-"),"Incomplete section")</f>
        <v>Incomplete section</v>
      </c>
      <c r="E65" s="614"/>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
      <c r="B67" s="615" t="s">
        <v>506</v>
      </c>
      <c r="C67" s="615"/>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16" t="s">
        <v>508</v>
      </c>
      <c r="G68" s="61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18" t="s">
        <v>509</v>
      </c>
      <c r="G69" s="619"/>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11" t="s">
        <v>511</v>
      </c>
      <c r="G70" s="612"/>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06" t="str" cm="1">
        <f t="array" ref="D72">IF(ISNUMBER(D71),_xlfn.IFS(AND(D71&lt;70,D71&gt;=30),"Moderate",D71&gt;=70,"Higher",D71&lt;30,"Lower"),"Incomplete section")</f>
        <v>Incomplete section</v>
      </c>
      <c r="E72" s="607"/>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08"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09"/>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10"/>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 thickBot="1">
      <c r="B79" s="96"/>
      <c r="C79" s="99"/>
      <c r="D79" s="100"/>
      <c r="E79" s="100"/>
      <c r="FE79" s="72"/>
      <c r="FF79" s="73"/>
      <c r="FG79" s="548"/>
      <c r="FH79" s="72"/>
      <c r="FI79" s="72"/>
      <c r="FU79" s="72"/>
      <c r="FV79" s="73"/>
      <c r="FW79" s="548"/>
      <c r="FX79" s="72"/>
      <c r="FY79" s="72"/>
      <c r="GK79" s="72"/>
      <c r="GL79" s="73"/>
      <c r="GM79" s="548"/>
      <c r="GN79" s="72"/>
      <c r="GO79" s="72"/>
      <c r="HA79" s="72"/>
      <c r="HB79" s="73"/>
      <c r="HC79" s="548"/>
      <c r="HD79" s="72"/>
      <c r="HE79" s="72"/>
      <c r="HQ79" s="72"/>
      <c r="HR79" s="73"/>
      <c r="HS79" s="548"/>
      <c r="HT79" s="72"/>
      <c r="HU79" s="72"/>
      <c r="IG79" s="72"/>
      <c r="IH79" s="73"/>
      <c r="II79" s="548"/>
      <c r="IJ79" s="72"/>
      <c r="IK79" s="72"/>
      <c r="IW79" s="72"/>
      <c r="IX79" s="73"/>
      <c r="IY79" s="548"/>
      <c r="IZ79" s="72"/>
      <c r="JA79" s="72"/>
      <c r="JM79" s="72"/>
      <c r="JN79" s="73"/>
      <c r="JO79" s="548"/>
      <c r="JP79" s="72"/>
      <c r="JQ79" s="72"/>
      <c r="KC79" s="72"/>
      <c r="KD79" s="73"/>
      <c r="KE79" s="548"/>
      <c r="KF79" s="72"/>
      <c r="KG79" s="72"/>
      <c r="KS79" s="72"/>
      <c r="KT79" s="73"/>
      <c r="KU79" s="548"/>
      <c r="KV79" s="72"/>
      <c r="KW79" s="72"/>
      <c r="LI79" s="72"/>
      <c r="LJ79" s="73"/>
      <c r="LK79" s="548"/>
      <c r="LL79" s="72"/>
      <c r="LM79" s="72"/>
      <c r="LY79" s="72"/>
      <c r="LZ79" s="73"/>
      <c r="MA79" s="548"/>
      <c r="MB79" s="72"/>
      <c r="MC79" s="72"/>
      <c r="MO79" s="72"/>
      <c r="MP79" s="73"/>
      <c r="MQ79" s="548"/>
      <c r="MR79" s="72"/>
      <c r="MS79" s="72"/>
      <c r="NE79" s="72"/>
      <c r="NF79" s="73"/>
      <c r="NG79" s="548"/>
      <c r="NH79" s="72"/>
      <c r="NI79" s="72"/>
      <c r="NU79" s="72"/>
      <c r="NV79" s="73"/>
      <c r="NW79" s="548"/>
      <c r="NX79" s="72"/>
      <c r="NY79" s="72"/>
      <c r="OK79" s="72"/>
      <c r="OL79" s="73"/>
      <c r="OM79" s="548"/>
      <c r="ON79" s="72"/>
      <c r="OO79" s="72"/>
      <c r="PA79" s="72"/>
      <c r="PB79" s="73"/>
      <c r="PC79" s="548"/>
      <c r="PD79" s="72"/>
      <c r="PE79" s="72"/>
      <c r="PQ79" s="72"/>
      <c r="PR79" s="73"/>
      <c r="PS79" s="548"/>
      <c r="PT79" s="72"/>
      <c r="PU79" s="72"/>
      <c r="QG79" s="72"/>
      <c r="QH79" s="73"/>
      <c r="QI79" s="548"/>
      <c r="QJ79" s="72"/>
      <c r="QK79" s="72"/>
      <c r="QW79" s="72"/>
      <c r="QX79" s="73"/>
      <c r="QY79" s="548"/>
      <c r="QZ79" s="72"/>
      <c r="RA79" s="72"/>
      <c r="RM79" s="72"/>
      <c r="RN79" s="73"/>
      <c r="RO79" s="548"/>
      <c r="RP79" s="72"/>
      <c r="RQ79" s="72"/>
      <c r="SC79" s="72"/>
      <c r="SD79" s="73"/>
      <c r="SE79" s="548"/>
      <c r="SF79" s="72"/>
      <c r="SG79" s="72"/>
      <c r="SS79" s="72"/>
      <c r="ST79" s="73"/>
      <c r="SU79" s="548"/>
      <c r="SV79" s="72"/>
      <c r="SW79" s="72"/>
      <c r="TI79" s="72"/>
      <c r="TJ79" s="73"/>
      <c r="TK79" s="548"/>
      <c r="TL79" s="72"/>
      <c r="TM79" s="72"/>
      <c r="TY79" s="72"/>
      <c r="TZ79" s="73"/>
      <c r="UA79" s="548"/>
      <c r="UB79" s="72"/>
      <c r="UC79" s="72"/>
      <c r="UO79" s="72"/>
      <c r="UP79" s="73"/>
      <c r="UQ79" s="548"/>
      <c r="UR79" s="72"/>
      <c r="US79" s="72"/>
      <c r="VE79" s="72"/>
      <c r="VF79" s="73"/>
      <c r="VG79" s="548"/>
      <c r="VH79" s="72"/>
      <c r="VI79" s="72"/>
      <c r="VU79" s="72"/>
      <c r="VV79" s="73"/>
      <c r="VW79" s="548"/>
      <c r="VX79" s="72"/>
      <c r="VY79" s="72"/>
      <c r="WK79" s="72"/>
      <c r="WL79" s="73"/>
      <c r="WM79" s="548"/>
      <c r="WN79" s="72"/>
      <c r="WO79" s="72"/>
      <c r="XA79" s="72"/>
      <c r="XB79" s="73"/>
      <c r="XC79" s="548"/>
      <c r="XD79" s="72"/>
      <c r="XE79" s="72"/>
      <c r="XQ79" s="72"/>
      <c r="XR79" s="73"/>
      <c r="XS79" s="548"/>
      <c r="XT79" s="72"/>
      <c r="XU79" s="72"/>
      <c r="YG79" s="72"/>
      <c r="YH79" s="73"/>
      <c r="YI79" s="548"/>
      <c r="YJ79" s="72"/>
      <c r="YK79" s="72"/>
      <c r="YW79" s="72"/>
      <c r="YX79" s="73"/>
      <c r="YY79" s="548"/>
      <c r="YZ79" s="72"/>
      <c r="ZA79" s="72"/>
      <c r="ZM79" s="72"/>
      <c r="ZN79" s="73"/>
      <c r="ZO79" s="548"/>
      <c r="ZP79" s="72"/>
      <c r="ZQ79" s="72"/>
      <c r="AAC79" s="72"/>
      <c r="AAD79" s="73"/>
      <c r="AAE79" s="548"/>
      <c r="AAF79" s="72"/>
      <c r="AAG79" s="72"/>
      <c r="AAS79" s="72"/>
      <c r="AAT79" s="73"/>
      <c r="AAU79" s="548"/>
      <c r="AAV79" s="72"/>
      <c r="AAW79" s="72"/>
      <c r="ABI79" s="72"/>
      <c r="ABJ79" s="73"/>
      <c r="ABK79" s="548"/>
      <c r="ABL79" s="72"/>
      <c r="ABM79" s="72"/>
      <c r="ABY79" s="72"/>
      <c r="ABZ79" s="73"/>
      <c r="ACA79" s="548"/>
      <c r="ACB79" s="72"/>
      <c r="ACC79" s="72"/>
      <c r="ACO79" s="72"/>
      <c r="ACP79" s="73"/>
      <c r="ACQ79" s="548"/>
      <c r="ACR79" s="72"/>
      <c r="ACS79" s="72"/>
      <c r="ADE79" s="72"/>
      <c r="ADF79" s="73"/>
      <c r="ADG79" s="548"/>
      <c r="ADH79" s="72"/>
      <c r="ADI79" s="72"/>
      <c r="ADU79" s="72"/>
      <c r="ADV79" s="73"/>
      <c r="ADW79" s="548"/>
      <c r="ADX79" s="72"/>
      <c r="ADY79" s="72"/>
      <c r="AEK79" s="72"/>
      <c r="AEL79" s="73"/>
      <c r="AEM79" s="548"/>
      <c r="AEN79" s="72"/>
      <c r="AEO79" s="72"/>
      <c r="AFA79" s="72"/>
      <c r="AFB79" s="73"/>
      <c r="AFC79" s="548"/>
      <c r="AFD79" s="72"/>
      <c r="AFE79" s="72"/>
      <c r="AFQ79" s="72"/>
      <c r="AFR79" s="73"/>
      <c r="AFS79" s="548"/>
      <c r="AFT79" s="72"/>
      <c r="AFU79" s="72"/>
      <c r="AGG79" s="72"/>
      <c r="AGH79" s="73"/>
      <c r="AGI79" s="548"/>
      <c r="AGJ79" s="72"/>
      <c r="AGK79" s="72"/>
      <c r="AGW79" s="72"/>
      <c r="AGX79" s="73"/>
      <c r="AGY79" s="548"/>
      <c r="AGZ79" s="72"/>
      <c r="AHA79" s="72"/>
      <c r="AHM79" s="72"/>
      <c r="AHN79" s="73"/>
      <c r="AHO79" s="548"/>
      <c r="AHP79" s="72"/>
      <c r="AHQ79" s="72"/>
      <c r="AIC79" s="72"/>
      <c r="AID79" s="73"/>
      <c r="AIE79" s="548"/>
      <c r="AIF79" s="72"/>
      <c r="AIG79" s="72"/>
      <c r="AIS79" s="72"/>
      <c r="AIT79" s="73"/>
      <c r="AIU79" s="548"/>
      <c r="AIV79" s="72"/>
      <c r="AIW79" s="72"/>
      <c r="AJI79" s="72"/>
      <c r="AJJ79" s="73"/>
      <c r="AJK79" s="548"/>
      <c r="AJL79" s="72"/>
      <c r="AJM79" s="72"/>
      <c r="AJY79" s="72"/>
      <c r="AJZ79" s="73"/>
      <c r="AKA79" s="548"/>
      <c r="AKB79" s="72"/>
      <c r="AKC79" s="72"/>
      <c r="AKO79" s="72"/>
      <c r="AKP79" s="73"/>
      <c r="AKQ79" s="548"/>
      <c r="AKR79" s="72"/>
      <c r="AKS79" s="72"/>
      <c r="ALE79" s="72"/>
      <c r="ALF79" s="73"/>
      <c r="ALG79" s="548"/>
      <c r="ALH79" s="72"/>
      <c r="ALI79" s="72"/>
      <c r="ALU79" s="72"/>
      <c r="ALV79" s="73"/>
      <c r="ALW79" s="548"/>
      <c r="ALX79" s="72"/>
      <c r="ALY79" s="72"/>
      <c r="AMK79" s="72"/>
      <c r="AML79" s="73"/>
      <c r="AMM79" s="548"/>
      <c r="AMN79" s="72"/>
      <c r="AMO79" s="72"/>
      <c r="ANA79" s="72"/>
      <c r="ANB79" s="73"/>
      <c r="ANC79" s="548"/>
      <c r="AND79" s="72"/>
      <c r="ANE79" s="72"/>
      <c r="ANQ79" s="72"/>
      <c r="ANR79" s="73"/>
      <c r="ANS79" s="548"/>
      <c r="ANT79" s="72"/>
      <c r="ANU79" s="72"/>
      <c r="AOG79" s="72"/>
      <c r="AOH79" s="73"/>
      <c r="AOI79" s="548"/>
      <c r="AOJ79" s="72"/>
      <c r="AOK79" s="72"/>
      <c r="AOW79" s="72"/>
      <c r="AOX79" s="73"/>
      <c r="AOY79" s="548"/>
      <c r="AOZ79" s="72"/>
      <c r="APA79" s="72"/>
      <c r="APM79" s="72"/>
      <c r="APN79" s="73"/>
      <c r="APO79" s="548"/>
      <c r="APP79" s="72"/>
      <c r="APQ79" s="72"/>
      <c r="AQC79" s="72"/>
      <c r="AQD79" s="73"/>
      <c r="AQE79" s="548"/>
      <c r="AQF79" s="72"/>
      <c r="AQG79" s="72"/>
      <c r="AQS79" s="72"/>
      <c r="AQT79" s="73"/>
      <c r="AQU79" s="548"/>
      <c r="AQV79" s="72"/>
      <c r="AQW79" s="72"/>
      <c r="ARI79" s="72"/>
      <c r="ARJ79" s="73"/>
      <c r="ARK79" s="548"/>
      <c r="ARL79" s="72"/>
      <c r="ARM79" s="72"/>
      <c r="ARY79" s="72"/>
      <c r="ARZ79" s="73"/>
      <c r="ASA79" s="548"/>
      <c r="ASB79" s="72"/>
      <c r="ASC79" s="72"/>
      <c r="ASO79" s="72"/>
      <c r="ASP79" s="73"/>
      <c r="ASQ79" s="548"/>
      <c r="ASR79" s="72"/>
      <c r="ASS79" s="72"/>
      <c r="ATE79" s="72"/>
      <c r="ATF79" s="73"/>
      <c r="ATG79" s="548"/>
      <c r="ATH79" s="72"/>
      <c r="ATI79" s="72"/>
      <c r="ATU79" s="72"/>
      <c r="ATV79" s="73"/>
      <c r="ATW79" s="548"/>
      <c r="ATX79" s="72"/>
      <c r="ATY79" s="72"/>
      <c r="AUK79" s="72"/>
      <c r="AUL79" s="73"/>
      <c r="AUM79" s="548"/>
      <c r="AUN79" s="72"/>
      <c r="AUO79" s="72"/>
      <c r="AVA79" s="72"/>
      <c r="AVB79" s="73"/>
      <c r="AVC79" s="548"/>
      <c r="AVD79" s="72"/>
      <c r="AVE79" s="72"/>
      <c r="AVQ79" s="72"/>
      <c r="AVR79" s="73"/>
      <c r="AVS79" s="548"/>
      <c r="AVT79" s="72"/>
      <c r="AVU79" s="72"/>
      <c r="AWG79" s="72"/>
      <c r="AWH79" s="73"/>
      <c r="AWI79" s="548"/>
      <c r="AWJ79" s="72"/>
      <c r="AWK79" s="72"/>
      <c r="AWW79" s="72"/>
      <c r="AWX79" s="73"/>
      <c r="AWY79" s="548"/>
      <c r="AWZ79" s="72"/>
      <c r="AXA79" s="72"/>
      <c r="AXM79" s="72"/>
      <c r="AXN79" s="73"/>
      <c r="AXO79" s="548"/>
      <c r="AXP79" s="72"/>
      <c r="AXQ79" s="72"/>
      <c r="AYC79" s="72"/>
      <c r="AYD79" s="73"/>
      <c r="AYE79" s="548"/>
      <c r="AYF79" s="72"/>
      <c r="AYG79" s="72"/>
      <c r="AYS79" s="72"/>
      <c r="AYT79" s="73"/>
      <c r="AYU79" s="548"/>
      <c r="AYV79" s="72"/>
      <c r="AYW79" s="72"/>
      <c r="AZI79" s="72"/>
      <c r="AZJ79" s="73"/>
      <c r="AZK79" s="548"/>
      <c r="AZL79" s="72"/>
      <c r="AZM79" s="72"/>
      <c r="AZY79" s="72"/>
      <c r="AZZ79" s="73"/>
      <c r="BAA79" s="548"/>
      <c r="BAB79" s="72"/>
      <c r="BAC79" s="72"/>
      <c r="BAO79" s="72"/>
      <c r="BAP79" s="73"/>
      <c r="BAQ79" s="548"/>
      <c r="BAR79" s="72"/>
      <c r="BAS79" s="72"/>
      <c r="BBE79" s="72"/>
      <c r="BBF79" s="73"/>
      <c r="BBG79" s="548"/>
      <c r="BBH79" s="72"/>
      <c r="BBI79" s="72"/>
      <c r="BBU79" s="72"/>
      <c r="BBV79" s="73"/>
      <c r="BBW79" s="548"/>
      <c r="BBX79" s="72"/>
      <c r="BBY79" s="72"/>
      <c r="BCK79" s="72"/>
      <c r="BCL79" s="73"/>
      <c r="BCM79" s="548"/>
      <c r="BCN79" s="72"/>
      <c r="BCO79" s="72"/>
      <c r="BDA79" s="72"/>
      <c r="BDB79" s="73"/>
      <c r="BDC79" s="548"/>
      <c r="BDD79" s="72"/>
      <c r="BDE79" s="72"/>
      <c r="BDQ79" s="72"/>
      <c r="BDR79" s="73"/>
      <c r="BDS79" s="548"/>
      <c r="BDT79" s="72"/>
      <c r="BDU79" s="72"/>
      <c r="BEG79" s="72"/>
      <c r="BEH79" s="73"/>
      <c r="BEI79" s="548"/>
      <c r="BEJ79" s="72"/>
      <c r="BEK79" s="72"/>
      <c r="BEW79" s="72"/>
      <c r="BEX79" s="73"/>
      <c r="BEY79" s="548"/>
      <c r="BEZ79" s="72"/>
      <c r="BFA79" s="72"/>
      <c r="BFM79" s="72"/>
      <c r="BFN79" s="73"/>
      <c r="BFO79" s="548"/>
      <c r="BFP79" s="72"/>
      <c r="BFQ79" s="72"/>
      <c r="BGC79" s="72"/>
      <c r="BGD79" s="73"/>
      <c r="BGE79" s="548"/>
      <c r="BGF79" s="72"/>
      <c r="BGG79" s="72"/>
      <c r="BGS79" s="72"/>
      <c r="BGT79" s="73"/>
      <c r="BGU79" s="548"/>
      <c r="BGV79" s="72"/>
      <c r="BGW79" s="72"/>
      <c r="BHI79" s="72"/>
      <c r="BHJ79" s="73"/>
      <c r="BHK79" s="548"/>
      <c r="BHL79" s="72"/>
      <c r="BHM79" s="72"/>
      <c r="BHY79" s="72"/>
      <c r="BHZ79" s="73"/>
      <c r="BIA79" s="548"/>
      <c r="BIB79" s="72"/>
      <c r="BIC79" s="72"/>
      <c r="BIO79" s="72"/>
      <c r="BIP79" s="73"/>
      <c r="BIQ79" s="548"/>
      <c r="BIR79" s="72"/>
      <c r="BIS79" s="72"/>
      <c r="BJE79" s="72"/>
      <c r="BJF79" s="73"/>
      <c r="BJG79" s="548"/>
      <c r="BJH79" s="72"/>
      <c r="BJI79" s="72"/>
      <c r="BJU79" s="72"/>
      <c r="BJV79" s="73"/>
      <c r="BJW79" s="548"/>
      <c r="BJX79" s="72"/>
      <c r="BJY79" s="72"/>
      <c r="BKK79" s="72"/>
      <c r="BKL79" s="73"/>
      <c r="BKM79" s="548"/>
      <c r="BKN79" s="72"/>
      <c r="BKO79" s="72"/>
      <c r="BLA79" s="72"/>
      <c r="BLB79" s="73"/>
      <c r="BLC79" s="548"/>
      <c r="BLD79" s="72"/>
      <c r="BLE79" s="72"/>
      <c r="BLQ79" s="72"/>
      <c r="BLR79" s="73"/>
      <c r="BLS79" s="548"/>
      <c r="BLT79" s="72"/>
      <c r="BLU79" s="72"/>
      <c r="BMG79" s="72"/>
      <c r="BMH79" s="73"/>
      <c r="BMI79" s="548"/>
      <c r="BMJ79" s="72"/>
      <c r="BMK79" s="72"/>
      <c r="BMW79" s="72"/>
      <c r="BMX79" s="73"/>
      <c r="BMY79" s="548"/>
      <c r="BMZ79" s="72"/>
      <c r="BNA79" s="72"/>
      <c r="BNM79" s="72"/>
      <c r="BNN79" s="73"/>
      <c r="BNO79" s="548"/>
      <c r="BNP79" s="72"/>
      <c r="BNQ79" s="72"/>
      <c r="BOC79" s="72"/>
      <c r="BOD79" s="73"/>
      <c r="BOE79" s="548"/>
      <c r="BOF79" s="72"/>
      <c r="BOG79" s="72"/>
      <c r="BOS79" s="72"/>
      <c r="BOT79" s="73"/>
      <c r="BOU79" s="548"/>
      <c r="BOV79" s="72"/>
      <c r="BOW79" s="72"/>
      <c r="BPI79" s="72"/>
      <c r="BPJ79" s="73"/>
      <c r="BPK79" s="548"/>
      <c r="BPL79" s="72"/>
      <c r="BPM79" s="72"/>
      <c r="BPY79" s="72"/>
      <c r="BPZ79" s="73"/>
      <c r="BQA79" s="548"/>
      <c r="BQB79" s="72"/>
      <c r="BQC79" s="72"/>
      <c r="BQO79" s="72"/>
      <c r="BQP79" s="73"/>
      <c r="BQQ79" s="548"/>
      <c r="BQR79" s="72"/>
      <c r="BQS79" s="72"/>
      <c r="BRE79" s="72"/>
      <c r="BRF79" s="73"/>
      <c r="BRG79" s="548"/>
      <c r="BRH79" s="72"/>
      <c r="BRI79" s="72"/>
      <c r="BRU79" s="72"/>
      <c r="BRV79" s="73"/>
      <c r="BRW79" s="548"/>
      <c r="BRX79" s="72"/>
      <c r="BRY79" s="72"/>
      <c r="BSK79" s="72"/>
      <c r="BSL79" s="73"/>
      <c r="BSM79" s="548"/>
      <c r="BSN79" s="72"/>
      <c r="BSO79" s="72"/>
      <c r="BTA79" s="72"/>
      <c r="BTB79" s="73"/>
      <c r="BTC79" s="548"/>
      <c r="BTD79" s="72"/>
      <c r="BTE79" s="72"/>
      <c r="BTQ79" s="72"/>
      <c r="BTR79" s="73"/>
      <c r="BTS79" s="548"/>
      <c r="BTT79" s="72"/>
      <c r="BTU79" s="72"/>
      <c r="BUG79" s="72"/>
      <c r="BUH79" s="73"/>
      <c r="BUI79" s="548"/>
      <c r="BUJ79" s="72"/>
      <c r="BUK79" s="72"/>
      <c r="BUW79" s="72"/>
      <c r="BUX79" s="73"/>
      <c r="BUY79" s="548"/>
      <c r="BUZ79" s="72"/>
      <c r="BVA79" s="72"/>
      <c r="BVM79" s="72"/>
      <c r="BVN79" s="73"/>
      <c r="BVO79" s="548"/>
      <c r="BVP79" s="72"/>
      <c r="BVQ79" s="72"/>
      <c r="BWC79" s="72"/>
      <c r="BWD79" s="73"/>
      <c r="BWE79" s="548"/>
      <c r="BWF79" s="72"/>
      <c r="BWG79" s="72"/>
      <c r="BWS79" s="72"/>
      <c r="BWT79" s="73"/>
      <c r="BWU79" s="548"/>
      <c r="BWV79" s="72"/>
      <c r="BWW79" s="72"/>
      <c r="BXI79" s="72"/>
      <c r="BXJ79" s="73"/>
      <c r="BXK79" s="548"/>
      <c r="BXL79" s="72"/>
      <c r="BXM79" s="72"/>
      <c r="BXY79" s="72"/>
      <c r="BXZ79" s="73"/>
      <c r="BYA79" s="548"/>
      <c r="BYB79" s="72"/>
      <c r="BYC79" s="72"/>
      <c r="BYO79" s="72"/>
      <c r="BYP79" s="73"/>
      <c r="BYQ79" s="548"/>
      <c r="BYR79" s="72"/>
      <c r="BYS79" s="72"/>
      <c r="BZE79" s="72"/>
      <c r="BZF79" s="73"/>
      <c r="BZG79" s="548"/>
      <c r="BZH79" s="72"/>
      <c r="BZI79" s="72"/>
      <c r="BZU79" s="72"/>
      <c r="BZV79" s="73"/>
      <c r="BZW79" s="548"/>
      <c r="BZX79" s="72"/>
      <c r="BZY79" s="72"/>
      <c r="CAK79" s="72"/>
      <c r="CAL79" s="73"/>
      <c r="CAM79" s="548"/>
      <c r="CAN79" s="72"/>
      <c r="CAO79" s="72"/>
      <c r="CBA79" s="72"/>
      <c r="CBB79" s="73"/>
      <c r="CBC79" s="548"/>
      <c r="CBD79" s="72"/>
      <c r="CBE79" s="72"/>
      <c r="CBQ79" s="72"/>
      <c r="CBR79" s="73"/>
      <c r="CBS79" s="548"/>
      <c r="CBT79" s="72"/>
      <c r="CBU79" s="72"/>
      <c r="CCG79" s="72"/>
      <c r="CCH79" s="73"/>
      <c r="CCI79" s="548"/>
      <c r="CCJ79" s="72"/>
      <c r="CCK79" s="72"/>
      <c r="CCW79" s="72"/>
      <c r="CCX79" s="73"/>
      <c r="CCY79" s="548"/>
      <c r="CCZ79" s="72"/>
      <c r="CDA79" s="72"/>
      <c r="CDM79" s="72"/>
      <c r="CDN79" s="73"/>
      <c r="CDO79" s="548"/>
      <c r="CDP79" s="72"/>
      <c r="CDQ79" s="72"/>
      <c r="CEC79" s="72"/>
      <c r="CED79" s="73"/>
      <c r="CEE79" s="548"/>
      <c r="CEF79" s="72"/>
      <c r="CEG79" s="72"/>
      <c r="CES79" s="72"/>
      <c r="CET79" s="73"/>
      <c r="CEU79" s="548"/>
      <c r="CEV79" s="72"/>
      <c r="CEW79" s="72"/>
      <c r="CFI79" s="72"/>
      <c r="CFJ79" s="73"/>
      <c r="CFK79" s="548"/>
      <c r="CFL79" s="72"/>
      <c r="CFM79" s="72"/>
      <c r="CFY79" s="72"/>
      <c r="CFZ79" s="73"/>
      <c r="CGA79" s="548"/>
      <c r="CGB79" s="72"/>
      <c r="CGC79" s="72"/>
      <c r="CGO79" s="72"/>
      <c r="CGP79" s="73"/>
      <c r="CGQ79" s="548"/>
      <c r="CGR79" s="72"/>
      <c r="CGS79" s="72"/>
      <c r="CHE79" s="72"/>
      <c r="CHF79" s="73"/>
      <c r="CHG79" s="548"/>
      <c r="CHH79" s="72"/>
      <c r="CHI79" s="72"/>
      <c r="CHU79" s="72"/>
      <c r="CHV79" s="73"/>
      <c r="CHW79" s="548"/>
      <c r="CHX79" s="72"/>
      <c r="CHY79" s="72"/>
      <c r="CIK79" s="72"/>
      <c r="CIL79" s="73"/>
      <c r="CIM79" s="548"/>
      <c r="CIN79" s="72"/>
      <c r="CIO79" s="72"/>
      <c r="CJA79" s="72"/>
      <c r="CJB79" s="73"/>
      <c r="CJC79" s="548"/>
      <c r="CJD79" s="72"/>
      <c r="CJE79" s="72"/>
      <c r="CJQ79" s="72"/>
      <c r="CJR79" s="73"/>
      <c r="CJS79" s="548"/>
      <c r="CJT79" s="72"/>
      <c r="CJU79" s="72"/>
      <c r="CKG79" s="72"/>
      <c r="CKH79" s="73"/>
      <c r="CKI79" s="548"/>
      <c r="CKJ79" s="72"/>
      <c r="CKK79" s="72"/>
      <c r="CKW79" s="72"/>
      <c r="CKX79" s="73"/>
      <c r="CKY79" s="548"/>
      <c r="CKZ79" s="72"/>
      <c r="CLA79" s="72"/>
      <c r="CLM79" s="72"/>
      <c r="CLN79" s="73"/>
      <c r="CLO79" s="548"/>
      <c r="CLP79" s="72"/>
      <c r="CLQ79" s="72"/>
      <c r="CMC79" s="72"/>
      <c r="CMD79" s="73"/>
      <c r="CME79" s="548"/>
      <c r="CMF79" s="72"/>
      <c r="CMG79" s="72"/>
      <c r="CMS79" s="72"/>
      <c r="CMT79" s="73"/>
      <c r="CMU79" s="548"/>
      <c r="CMV79" s="72"/>
      <c r="CMW79" s="72"/>
      <c r="CNI79" s="72"/>
      <c r="CNJ79" s="73"/>
      <c r="CNK79" s="548"/>
      <c r="CNL79" s="72"/>
      <c r="CNM79" s="72"/>
      <c r="CNY79" s="72"/>
      <c r="CNZ79" s="73"/>
      <c r="COA79" s="548"/>
      <c r="COB79" s="72"/>
      <c r="COC79" s="72"/>
      <c r="COO79" s="72"/>
      <c r="COP79" s="73"/>
      <c r="COQ79" s="548"/>
      <c r="COR79" s="72"/>
      <c r="COS79" s="72"/>
      <c r="CPE79" s="72"/>
      <c r="CPF79" s="73"/>
      <c r="CPG79" s="548"/>
      <c r="CPH79" s="72"/>
      <c r="CPI79" s="72"/>
      <c r="CPU79" s="72"/>
      <c r="CPV79" s="73"/>
      <c r="CPW79" s="548"/>
      <c r="CPX79" s="72"/>
      <c r="CPY79" s="72"/>
      <c r="CQK79" s="72"/>
      <c r="CQL79" s="73"/>
      <c r="CQM79" s="548"/>
      <c r="CQN79" s="72"/>
      <c r="CQO79" s="72"/>
      <c r="CRA79" s="72"/>
      <c r="CRB79" s="73"/>
      <c r="CRC79" s="548"/>
      <c r="CRD79" s="72"/>
      <c r="CRE79" s="72"/>
      <c r="CRQ79" s="72"/>
      <c r="CRR79" s="73"/>
      <c r="CRS79" s="548"/>
      <c r="CRT79" s="72"/>
      <c r="CRU79" s="72"/>
      <c r="CSG79" s="72"/>
      <c r="CSH79" s="73"/>
      <c r="CSI79" s="548"/>
      <c r="CSJ79" s="72"/>
      <c r="CSK79" s="72"/>
      <c r="CSW79" s="72"/>
      <c r="CSX79" s="73"/>
      <c r="CSY79" s="548"/>
      <c r="CSZ79" s="72"/>
      <c r="CTA79" s="72"/>
      <c r="CTM79" s="72"/>
      <c r="CTN79" s="73"/>
      <c r="CTO79" s="548"/>
      <c r="CTP79" s="72"/>
      <c r="CTQ79" s="72"/>
      <c r="CUC79" s="72"/>
      <c r="CUD79" s="73"/>
      <c r="CUE79" s="548"/>
      <c r="CUF79" s="72"/>
      <c r="CUG79" s="72"/>
      <c r="CUS79" s="72"/>
      <c r="CUT79" s="73"/>
      <c r="CUU79" s="548"/>
      <c r="CUV79" s="72"/>
      <c r="CUW79" s="72"/>
      <c r="CVI79" s="72"/>
      <c r="CVJ79" s="73"/>
      <c r="CVK79" s="548"/>
      <c r="CVL79" s="72"/>
      <c r="CVM79" s="72"/>
      <c r="CVY79" s="72"/>
      <c r="CVZ79" s="73"/>
      <c r="CWA79" s="548"/>
      <c r="CWB79" s="72"/>
      <c r="CWC79" s="72"/>
      <c r="CWO79" s="72"/>
      <c r="CWP79" s="73"/>
      <c r="CWQ79" s="548"/>
      <c r="CWR79" s="72"/>
      <c r="CWS79" s="72"/>
      <c r="CXE79" s="72"/>
      <c r="CXF79" s="73"/>
      <c r="CXG79" s="548"/>
      <c r="CXH79" s="72"/>
      <c r="CXI79" s="72"/>
      <c r="CXU79" s="72"/>
      <c r="CXV79" s="73"/>
      <c r="CXW79" s="548"/>
      <c r="CXX79" s="72"/>
      <c r="CXY79" s="72"/>
      <c r="CYK79" s="72"/>
      <c r="CYL79" s="73"/>
      <c r="CYM79" s="548"/>
      <c r="CYN79" s="72"/>
      <c r="CYO79" s="72"/>
      <c r="CZA79" s="72"/>
      <c r="CZB79" s="73"/>
      <c r="CZC79" s="548"/>
      <c r="CZD79" s="72"/>
      <c r="CZE79" s="72"/>
      <c r="CZQ79" s="72"/>
      <c r="CZR79" s="73"/>
      <c r="CZS79" s="548"/>
      <c r="CZT79" s="72"/>
      <c r="CZU79" s="72"/>
      <c r="DAG79" s="72"/>
      <c r="DAH79" s="73"/>
      <c r="DAI79" s="548"/>
      <c r="DAJ79" s="72"/>
      <c r="DAK79" s="72"/>
      <c r="DAW79" s="72"/>
      <c r="DAX79" s="73"/>
      <c r="DAY79" s="548"/>
      <c r="DAZ79" s="72"/>
      <c r="DBA79" s="72"/>
      <c r="DBM79" s="72"/>
      <c r="DBN79" s="73"/>
      <c r="DBO79" s="548"/>
      <c r="DBP79" s="72"/>
      <c r="DBQ79" s="72"/>
      <c r="DCC79" s="72"/>
      <c r="DCD79" s="73"/>
      <c r="DCE79" s="548"/>
      <c r="DCF79" s="72"/>
      <c r="DCG79" s="72"/>
      <c r="DCS79" s="72"/>
      <c r="DCT79" s="73"/>
      <c r="DCU79" s="548"/>
      <c r="DCV79" s="72"/>
      <c r="DCW79" s="72"/>
      <c r="DDI79" s="72"/>
      <c r="DDJ79" s="73"/>
      <c r="DDK79" s="548"/>
      <c r="DDL79" s="72"/>
      <c r="DDM79" s="72"/>
      <c r="DDY79" s="72"/>
      <c r="DDZ79" s="73"/>
      <c r="DEA79" s="548"/>
      <c r="DEB79" s="72"/>
      <c r="DEC79" s="72"/>
      <c r="DEO79" s="72"/>
      <c r="DEP79" s="73"/>
      <c r="DEQ79" s="548"/>
      <c r="DER79" s="72"/>
      <c r="DES79" s="72"/>
      <c r="DFE79" s="72"/>
      <c r="DFF79" s="73"/>
      <c r="DFG79" s="548"/>
      <c r="DFH79" s="72"/>
      <c r="DFI79" s="72"/>
      <c r="DFU79" s="72"/>
      <c r="DFV79" s="73"/>
      <c r="DFW79" s="548"/>
      <c r="DFX79" s="72"/>
      <c r="DFY79" s="72"/>
      <c r="DGK79" s="72"/>
      <c r="DGL79" s="73"/>
      <c r="DGM79" s="548"/>
      <c r="DGN79" s="72"/>
      <c r="DGO79" s="72"/>
      <c r="DHA79" s="72"/>
      <c r="DHB79" s="73"/>
      <c r="DHC79" s="548"/>
      <c r="DHD79" s="72"/>
      <c r="DHE79" s="72"/>
      <c r="DHQ79" s="72"/>
      <c r="DHR79" s="73"/>
      <c r="DHS79" s="548"/>
      <c r="DHT79" s="72"/>
      <c r="DHU79" s="72"/>
      <c r="DIG79" s="72"/>
      <c r="DIH79" s="73"/>
      <c r="DII79" s="548"/>
      <c r="DIJ79" s="72"/>
      <c r="DIK79" s="72"/>
      <c r="DIW79" s="72"/>
      <c r="DIX79" s="73"/>
      <c r="DIY79" s="548"/>
      <c r="DIZ79" s="72"/>
      <c r="DJA79" s="72"/>
      <c r="DJM79" s="72"/>
      <c r="DJN79" s="73"/>
      <c r="DJO79" s="548"/>
      <c r="DJP79" s="72"/>
      <c r="DJQ79" s="72"/>
      <c r="DKC79" s="72"/>
      <c r="DKD79" s="73"/>
      <c r="DKE79" s="548"/>
      <c r="DKF79" s="72"/>
      <c r="DKG79" s="72"/>
      <c r="DKS79" s="72"/>
      <c r="DKT79" s="73"/>
      <c r="DKU79" s="548"/>
      <c r="DKV79" s="72"/>
      <c r="DKW79" s="72"/>
      <c r="DLI79" s="72"/>
      <c r="DLJ79" s="73"/>
      <c r="DLK79" s="548"/>
      <c r="DLL79" s="72"/>
      <c r="DLM79" s="72"/>
      <c r="DLY79" s="72"/>
      <c r="DLZ79" s="73"/>
      <c r="DMA79" s="548"/>
      <c r="DMB79" s="72"/>
      <c r="DMC79" s="72"/>
      <c r="DMO79" s="72"/>
      <c r="DMP79" s="73"/>
      <c r="DMQ79" s="548"/>
      <c r="DMR79" s="72"/>
      <c r="DMS79" s="72"/>
      <c r="DNE79" s="72"/>
      <c r="DNF79" s="73"/>
      <c r="DNG79" s="548"/>
      <c r="DNH79" s="72"/>
      <c r="DNI79" s="72"/>
      <c r="DNU79" s="72"/>
      <c r="DNV79" s="73"/>
      <c r="DNW79" s="548"/>
      <c r="DNX79" s="72"/>
      <c r="DNY79" s="72"/>
      <c r="DOK79" s="72"/>
      <c r="DOL79" s="73"/>
      <c r="DOM79" s="548"/>
      <c r="DON79" s="72"/>
      <c r="DOO79" s="72"/>
      <c r="DPA79" s="72"/>
      <c r="DPB79" s="73"/>
      <c r="DPC79" s="548"/>
      <c r="DPD79" s="72"/>
      <c r="DPE79" s="72"/>
      <c r="DPQ79" s="72"/>
      <c r="DPR79" s="73"/>
      <c r="DPS79" s="548"/>
      <c r="DPT79" s="72"/>
      <c r="DPU79" s="72"/>
      <c r="DQG79" s="72"/>
      <c r="DQH79" s="73"/>
      <c r="DQI79" s="548"/>
      <c r="DQJ79" s="72"/>
      <c r="DQK79" s="72"/>
      <c r="DQW79" s="72"/>
      <c r="DQX79" s="73"/>
      <c r="DQY79" s="548"/>
      <c r="DQZ79" s="72"/>
      <c r="DRA79" s="72"/>
      <c r="DRM79" s="72"/>
      <c r="DRN79" s="73"/>
      <c r="DRO79" s="548"/>
      <c r="DRP79" s="72"/>
      <c r="DRQ79" s="72"/>
      <c r="DSC79" s="72"/>
      <c r="DSD79" s="73"/>
      <c r="DSE79" s="548"/>
      <c r="DSF79" s="72"/>
      <c r="DSG79" s="72"/>
      <c r="DSS79" s="72"/>
      <c r="DST79" s="73"/>
      <c r="DSU79" s="548"/>
      <c r="DSV79" s="72"/>
      <c r="DSW79" s="72"/>
      <c r="DTI79" s="72"/>
      <c r="DTJ79" s="73"/>
      <c r="DTK79" s="548"/>
      <c r="DTL79" s="72"/>
      <c r="DTM79" s="72"/>
      <c r="DTY79" s="72"/>
      <c r="DTZ79" s="73"/>
      <c r="DUA79" s="548"/>
      <c r="DUB79" s="72"/>
      <c r="DUC79" s="72"/>
      <c r="DUO79" s="72"/>
      <c r="DUP79" s="73"/>
      <c r="DUQ79" s="548"/>
      <c r="DUR79" s="72"/>
      <c r="DUS79" s="72"/>
      <c r="DVE79" s="72"/>
      <c r="DVF79" s="73"/>
      <c r="DVG79" s="548"/>
      <c r="DVH79" s="72"/>
      <c r="DVI79" s="72"/>
      <c r="DVU79" s="72"/>
      <c r="DVV79" s="73"/>
      <c r="DVW79" s="548"/>
      <c r="DVX79" s="72"/>
      <c r="DVY79" s="72"/>
      <c r="DWK79" s="72"/>
      <c r="DWL79" s="73"/>
      <c r="DWM79" s="548"/>
      <c r="DWN79" s="72"/>
      <c r="DWO79" s="72"/>
      <c r="DXA79" s="72"/>
      <c r="DXB79" s="73"/>
      <c r="DXC79" s="548"/>
      <c r="DXD79" s="72"/>
      <c r="DXE79" s="72"/>
      <c r="DXQ79" s="72"/>
      <c r="DXR79" s="73"/>
      <c r="DXS79" s="548"/>
      <c r="DXT79" s="72"/>
      <c r="DXU79" s="72"/>
      <c r="DYG79" s="72"/>
      <c r="DYH79" s="73"/>
      <c r="DYI79" s="548"/>
      <c r="DYJ79" s="72"/>
      <c r="DYK79" s="72"/>
      <c r="DYW79" s="72"/>
      <c r="DYX79" s="73"/>
      <c r="DYY79" s="548"/>
      <c r="DYZ79" s="72"/>
      <c r="DZA79" s="72"/>
      <c r="DZM79" s="72"/>
      <c r="DZN79" s="73"/>
      <c r="DZO79" s="548"/>
      <c r="DZP79" s="72"/>
      <c r="DZQ79" s="72"/>
      <c r="EAC79" s="72"/>
      <c r="EAD79" s="73"/>
      <c r="EAE79" s="548"/>
      <c r="EAF79" s="72"/>
      <c r="EAG79" s="72"/>
      <c r="EAS79" s="72"/>
      <c r="EAT79" s="73"/>
      <c r="EAU79" s="548"/>
      <c r="EAV79" s="72"/>
      <c r="EAW79" s="72"/>
      <c r="EBI79" s="72"/>
      <c r="EBJ79" s="73"/>
      <c r="EBK79" s="548"/>
      <c r="EBL79" s="72"/>
      <c r="EBM79" s="72"/>
      <c r="EBY79" s="72"/>
      <c r="EBZ79" s="73"/>
      <c r="ECA79" s="548"/>
      <c r="ECB79" s="72"/>
      <c r="ECC79" s="72"/>
      <c r="ECO79" s="72"/>
      <c r="ECP79" s="73"/>
      <c r="ECQ79" s="548"/>
      <c r="ECR79" s="72"/>
      <c r="ECS79" s="72"/>
      <c r="EDE79" s="72"/>
      <c r="EDF79" s="73"/>
      <c r="EDG79" s="548"/>
      <c r="EDH79" s="72"/>
      <c r="EDI79" s="72"/>
      <c r="EDU79" s="72"/>
      <c r="EDV79" s="73"/>
      <c r="EDW79" s="548"/>
      <c r="EDX79" s="72"/>
      <c r="EDY79" s="72"/>
      <c r="EEK79" s="72"/>
      <c r="EEL79" s="73"/>
      <c r="EEM79" s="548"/>
      <c r="EEN79" s="72"/>
      <c r="EEO79" s="72"/>
      <c r="EFA79" s="72"/>
      <c r="EFB79" s="73"/>
      <c r="EFC79" s="548"/>
      <c r="EFD79" s="72"/>
      <c r="EFE79" s="72"/>
      <c r="EFQ79" s="72"/>
      <c r="EFR79" s="73"/>
      <c r="EFS79" s="548"/>
      <c r="EFT79" s="72"/>
      <c r="EFU79" s="72"/>
      <c r="EGG79" s="72"/>
      <c r="EGH79" s="73"/>
      <c r="EGI79" s="548"/>
      <c r="EGJ79" s="72"/>
      <c r="EGK79" s="72"/>
      <c r="EGW79" s="72"/>
      <c r="EGX79" s="73"/>
      <c r="EGY79" s="548"/>
      <c r="EGZ79" s="72"/>
      <c r="EHA79" s="72"/>
      <c r="EHM79" s="72"/>
      <c r="EHN79" s="73"/>
      <c r="EHO79" s="548"/>
      <c r="EHP79" s="72"/>
      <c r="EHQ79" s="72"/>
      <c r="EIC79" s="72"/>
      <c r="EID79" s="73"/>
      <c r="EIE79" s="548"/>
      <c r="EIF79" s="72"/>
      <c r="EIG79" s="72"/>
      <c r="EIS79" s="72"/>
      <c r="EIT79" s="73"/>
      <c r="EIU79" s="548"/>
      <c r="EIV79" s="72"/>
      <c r="EIW79" s="72"/>
      <c r="EJI79" s="72"/>
      <c r="EJJ79" s="73"/>
      <c r="EJK79" s="548"/>
      <c r="EJL79" s="72"/>
      <c r="EJM79" s="72"/>
      <c r="EJY79" s="72"/>
      <c r="EJZ79" s="73"/>
      <c r="EKA79" s="548"/>
      <c r="EKB79" s="72"/>
      <c r="EKC79" s="72"/>
      <c r="EKO79" s="72"/>
      <c r="EKP79" s="73"/>
      <c r="EKQ79" s="548"/>
      <c r="EKR79" s="72"/>
      <c r="EKS79" s="72"/>
      <c r="ELE79" s="72"/>
      <c r="ELF79" s="73"/>
      <c r="ELG79" s="548"/>
      <c r="ELH79" s="72"/>
      <c r="ELI79" s="72"/>
      <c r="ELU79" s="72"/>
      <c r="ELV79" s="73"/>
      <c r="ELW79" s="548"/>
      <c r="ELX79" s="72"/>
      <c r="ELY79" s="72"/>
      <c r="EMK79" s="72"/>
      <c r="EML79" s="73"/>
      <c r="EMM79" s="548"/>
      <c r="EMN79" s="72"/>
      <c r="EMO79" s="72"/>
      <c r="ENA79" s="72"/>
      <c r="ENB79" s="73"/>
      <c r="ENC79" s="548"/>
      <c r="END79" s="72"/>
      <c r="ENE79" s="72"/>
      <c r="ENQ79" s="72"/>
      <c r="ENR79" s="73"/>
      <c r="ENS79" s="548"/>
      <c r="ENT79" s="72"/>
      <c r="ENU79" s="72"/>
      <c r="EOG79" s="72"/>
      <c r="EOH79" s="73"/>
      <c r="EOI79" s="548"/>
      <c r="EOJ79" s="72"/>
      <c r="EOK79" s="72"/>
      <c r="EOW79" s="72"/>
      <c r="EOX79" s="73"/>
      <c r="EOY79" s="548"/>
      <c r="EOZ79" s="72"/>
      <c r="EPA79" s="72"/>
      <c r="EPM79" s="72"/>
      <c r="EPN79" s="73"/>
      <c r="EPO79" s="548"/>
      <c r="EPP79" s="72"/>
      <c r="EPQ79" s="72"/>
      <c r="EQC79" s="72"/>
      <c r="EQD79" s="73"/>
      <c r="EQE79" s="548"/>
      <c r="EQF79" s="72"/>
      <c r="EQG79" s="72"/>
      <c r="EQS79" s="72"/>
      <c r="EQT79" s="73"/>
      <c r="EQU79" s="548"/>
      <c r="EQV79" s="72"/>
      <c r="EQW79" s="72"/>
      <c r="ERI79" s="72"/>
      <c r="ERJ79" s="73"/>
      <c r="ERK79" s="548"/>
      <c r="ERL79" s="72"/>
      <c r="ERM79" s="72"/>
      <c r="ERY79" s="72"/>
      <c r="ERZ79" s="73"/>
      <c r="ESA79" s="548"/>
      <c r="ESB79" s="72"/>
      <c r="ESC79" s="72"/>
      <c r="ESO79" s="72"/>
      <c r="ESP79" s="73"/>
      <c r="ESQ79" s="548"/>
      <c r="ESR79" s="72"/>
      <c r="ESS79" s="72"/>
      <c r="ETE79" s="72"/>
      <c r="ETF79" s="73"/>
      <c r="ETG79" s="548"/>
      <c r="ETH79" s="72"/>
      <c r="ETI79" s="72"/>
      <c r="ETU79" s="72"/>
      <c r="ETV79" s="73"/>
      <c r="ETW79" s="548"/>
      <c r="ETX79" s="72"/>
      <c r="ETY79" s="72"/>
      <c r="EUK79" s="72"/>
      <c r="EUL79" s="73"/>
      <c r="EUM79" s="548"/>
      <c r="EUN79" s="72"/>
      <c r="EUO79" s="72"/>
      <c r="EVA79" s="72"/>
      <c r="EVB79" s="73"/>
      <c r="EVC79" s="548"/>
      <c r="EVD79" s="72"/>
      <c r="EVE79" s="72"/>
      <c r="EVQ79" s="72"/>
      <c r="EVR79" s="73"/>
      <c r="EVS79" s="548"/>
      <c r="EVT79" s="72"/>
      <c r="EVU79" s="72"/>
      <c r="EWG79" s="72"/>
      <c r="EWH79" s="73"/>
      <c r="EWI79" s="548"/>
      <c r="EWJ79" s="72"/>
      <c r="EWK79" s="72"/>
      <c r="EWW79" s="72"/>
      <c r="EWX79" s="73"/>
      <c r="EWY79" s="548"/>
      <c r="EWZ79" s="72"/>
      <c r="EXA79" s="72"/>
      <c r="EXM79" s="72"/>
      <c r="EXN79" s="73"/>
      <c r="EXO79" s="548"/>
      <c r="EXP79" s="72"/>
      <c r="EXQ79" s="72"/>
      <c r="EYC79" s="72"/>
      <c r="EYD79" s="73"/>
      <c r="EYE79" s="548"/>
      <c r="EYF79" s="72"/>
      <c r="EYG79" s="72"/>
      <c r="EYS79" s="72"/>
      <c r="EYT79" s="73"/>
      <c r="EYU79" s="548"/>
      <c r="EYV79" s="72"/>
      <c r="EYW79" s="72"/>
      <c r="EZI79" s="72"/>
      <c r="EZJ79" s="73"/>
      <c r="EZK79" s="548"/>
      <c r="EZL79" s="72"/>
      <c r="EZM79" s="72"/>
      <c r="EZY79" s="72"/>
      <c r="EZZ79" s="73"/>
      <c r="FAA79" s="548"/>
      <c r="FAB79" s="72"/>
      <c r="FAC79" s="72"/>
      <c r="FAO79" s="72"/>
      <c r="FAP79" s="73"/>
      <c r="FAQ79" s="548"/>
      <c r="FAR79" s="72"/>
      <c r="FAS79" s="72"/>
      <c r="FBE79" s="72"/>
      <c r="FBF79" s="73"/>
      <c r="FBG79" s="548"/>
      <c r="FBH79" s="72"/>
      <c r="FBI79" s="72"/>
      <c r="FBU79" s="72"/>
      <c r="FBV79" s="73"/>
      <c r="FBW79" s="548"/>
      <c r="FBX79" s="72"/>
      <c r="FBY79" s="72"/>
      <c r="FCK79" s="72"/>
      <c r="FCL79" s="73"/>
      <c r="FCM79" s="548"/>
      <c r="FCN79" s="72"/>
      <c r="FCO79" s="72"/>
      <c r="FDA79" s="72"/>
      <c r="FDB79" s="73"/>
      <c r="FDC79" s="548"/>
      <c r="FDD79" s="72"/>
      <c r="FDE79" s="72"/>
      <c r="FDQ79" s="72"/>
      <c r="FDR79" s="73"/>
      <c r="FDS79" s="548"/>
      <c r="FDT79" s="72"/>
      <c r="FDU79" s="72"/>
      <c r="FEG79" s="72"/>
      <c r="FEH79" s="73"/>
      <c r="FEI79" s="548"/>
      <c r="FEJ79" s="72"/>
      <c r="FEK79" s="72"/>
      <c r="FEW79" s="72"/>
      <c r="FEX79" s="73"/>
      <c r="FEY79" s="548"/>
      <c r="FEZ79" s="72"/>
      <c r="FFA79" s="72"/>
      <c r="FFM79" s="72"/>
      <c r="FFN79" s="73"/>
      <c r="FFO79" s="548"/>
      <c r="FFP79" s="72"/>
      <c r="FFQ79" s="72"/>
      <c r="FGC79" s="72"/>
      <c r="FGD79" s="73"/>
      <c r="FGE79" s="548"/>
      <c r="FGF79" s="72"/>
      <c r="FGG79" s="72"/>
      <c r="FGS79" s="72"/>
      <c r="FGT79" s="73"/>
      <c r="FGU79" s="548"/>
      <c r="FGV79" s="72"/>
      <c r="FGW79" s="72"/>
      <c r="FHI79" s="72"/>
      <c r="FHJ79" s="73"/>
      <c r="FHK79" s="548"/>
      <c r="FHL79" s="72"/>
      <c r="FHM79" s="72"/>
      <c r="FHY79" s="72"/>
      <c r="FHZ79" s="73"/>
      <c r="FIA79" s="548"/>
      <c r="FIB79" s="72"/>
      <c r="FIC79" s="72"/>
      <c r="FIO79" s="72"/>
      <c r="FIP79" s="73"/>
      <c r="FIQ79" s="548"/>
      <c r="FIR79" s="72"/>
      <c r="FIS79" s="72"/>
      <c r="FJE79" s="72"/>
      <c r="FJF79" s="73"/>
      <c r="FJG79" s="548"/>
      <c r="FJH79" s="72"/>
      <c r="FJI79" s="72"/>
      <c r="FJU79" s="72"/>
      <c r="FJV79" s="73"/>
      <c r="FJW79" s="548"/>
      <c r="FJX79" s="72"/>
      <c r="FJY79" s="72"/>
      <c r="FKK79" s="72"/>
      <c r="FKL79" s="73"/>
      <c r="FKM79" s="548"/>
      <c r="FKN79" s="72"/>
      <c r="FKO79" s="72"/>
      <c r="FLA79" s="72"/>
      <c r="FLB79" s="73"/>
      <c r="FLC79" s="548"/>
      <c r="FLD79" s="72"/>
      <c r="FLE79" s="72"/>
      <c r="FLQ79" s="72"/>
      <c r="FLR79" s="73"/>
      <c r="FLS79" s="548"/>
      <c r="FLT79" s="72"/>
      <c r="FLU79" s="72"/>
      <c r="FMG79" s="72"/>
      <c r="FMH79" s="73"/>
      <c r="FMI79" s="548"/>
      <c r="FMJ79" s="72"/>
      <c r="FMK79" s="72"/>
      <c r="FMW79" s="72"/>
      <c r="FMX79" s="73"/>
      <c r="FMY79" s="548"/>
      <c r="FMZ79" s="72"/>
      <c r="FNA79" s="72"/>
      <c r="FNM79" s="72"/>
      <c r="FNN79" s="73"/>
      <c r="FNO79" s="548"/>
      <c r="FNP79" s="72"/>
      <c r="FNQ79" s="72"/>
      <c r="FOC79" s="72"/>
      <c r="FOD79" s="73"/>
      <c r="FOE79" s="548"/>
      <c r="FOF79" s="72"/>
      <c r="FOG79" s="72"/>
      <c r="FOS79" s="72"/>
      <c r="FOT79" s="73"/>
      <c r="FOU79" s="548"/>
      <c r="FOV79" s="72"/>
      <c r="FOW79" s="72"/>
      <c r="FPI79" s="72"/>
      <c r="FPJ79" s="73"/>
      <c r="FPK79" s="548"/>
      <c r="FPL79" s="72"/>
      <c r="FPM79" s="72"/>
      <c r="FPY79" s="72"/>
      <c r="FPZ79" s="73"/>
      <c r="FQA79" s="548"/>
      <c r="FQB79" s="72"/>
      <c r="FQC79" s="72"/>
      <c r="FQO79" s="72"/>
      <c r="FQP79" s="73"/>
      <c r="FQQ79" s="548"/>
      <c r="FQR79" s="72"/>
      <c r="FQS79" s="72"/>
      <c r="FRE79" s="72"/>
      <c r="FRF79" s="73"/>
      <c r="FRG79" s="548"/>
      <c r="FRH79" s="72"/>
      <c r="FRI79" s="72"/>
      <c r="FRU79" s="72"/>
      <c r="FRV79" s="73"/>
      <c r="FRW79" s="548"/>
      <c r="FRX79" s="72"/>
      <c r="FRY79" s="72"/>
      <c r="FSK79" s="72"/>
      <c r="FSL79" s="73"/>
      <c r="FSM79" s="548"/>
      <c r="FSN79" s="72"/>
      <c r="FSO79" s="72"/>
      <c r="FTA79" s="72"/>
      <c r="FTB79" s="73"/>
      <c r="FTC79" s="548"/>
      <c r="FTD79" s="72"/>
      <c r="FTE79" s="72"/>
      <c r="FTQ79" s="72"/>
      <c r="FTR79" s="73"/>
      <c r="FTS79" s="548"/>
      <c r="FTT79" s="72"/>
      <c r="FTU79" s="72"/>
      <c r="FUG79" s="72"/>
      <c r="FUH79" s="73"/>
      <c r="FUI79" s="548"/>
      <c r="FUJ79" s="72"/>
      <c r="FUK79" s="72"/>
      <c r="FUW79" s="72"/>
      <c r="FUX79" s="73"/>
      <c r="FUY79" s="548"/>
      <c r="FUZ79" s="72"/>
      <c r="FVA79" s="72"/>
      <c r="FVM79" s="72"/>
      <c r="FVN79" s="73"/>
      <c r="FVO79" s="548"/>
      <c r="FVP79" s="72"/>
      <c r="FVQ79" s="72"/>
      <c r="FWC79" s="72"/>
      <c r="FWD79" s="73"/>
      <c r="FWE79" s="548"/>
      <c r="FWF79" s="72"/>
      <c r="FWG79" s="72"/>
      <c r="FWS79" s="72"/>
      <c r="FWT79" s="73"/>
      <c r="FWU79" s="548"/>
      <c r="FWV79" s="72"/>
      <c r="FWW79" s="72"/>
      <c r="FXI79" s="72"/>
      <c r="FXJ79" s="73"/>
      <c r="FXK79" s="548"/>
      <c r="FXL79" s="72"/>
      <c r="FXM79" s="72"/>
      <c r="FXY79" s="72"/>
      <c r="FXZ79" s="73"/>
      <c r="FYA79" s="548"/>
      <c r="FYB79" s="72"/>
      <c r="FYC79" s="72"/>
      <c r="FYO79" s="72"/>
      <c r="FYP79" s="73"/>
      <c r="FYQ79" s="548"/>
      <c r="FYR79" s="72"/>
      <c r="FYS79" s="72"/>
      <c r="FZE79" s="72"/>
      <c r="FZF79" s="73"/>
      <c r="FZG79" s="548"/>
      <c r="FZH79" s="72"/>
      <c r="FZI79" s="72"/>
      <c r="FZU79" s="72"/>
      <c r="FZV79" s="73"/>
      <c r="FZW79" s="548"/>
      <c r="FZX79" s="72"/>
      <c r="FZY79" s="72"/>
      <c r="GAK79" s="72"/>
      <c r="GAL79" s="73"/>
      <c r="GAM79" s="548"/>
      <c r="GAN79" s="72"/>
      <c r="GAO79" s="72"/>
      <c r="GBA79" s="72"/>
      <c r="GBB79" s="73"/>
      <c r="GBC79" s="548"/>
      <c r="GBD79" s="72"/>
      <c r="GBE79" s="72"/>
      <c r="GBQ79" s="72"/>
      <c r="GBR79" s="73"/>
      <c r="GBS79" s="548"/>
      <c r="GBT79" s="72"/>
      <c r="GBU79" s="72"/>
      <c r="GCG79" s="72"/>
      <c r="GCH79" s="73"/>
      <c r="GCI79" s="548"/>
      <c r="GCJ79" s="72"/>
      <c r="GCK79" s="72"/>
      <c r="GCW79" s="72"/>
      <c r="GCX79" s="73"/>
      <c r="GCY79" s="548"/>
      <c r="GCZ79" s="72"/>
      <c r="GDA79" s="72"/>
      <c r="GDM79" s="72"/>
      <c r="GDN79" s="73"/>
      <c r="GDO79" s="548"/>
      <c r="GDP79" s="72"/>
      <c r="GDQ79" s="72"/>
      <c r="GEC79" s="72"/>
      <c r="GED79" s="73"/>
      <c r="GEE79" s="548"/>
      <c r="GEF79" s="72"/>
      <c r="GEG79" s="72"/>
      <c r="GES79" s="72"/>
      <c r="GET79" s="73"/>
      <c r="GEU79" s="548"/>
      <c r="GEV79" s="72"/>
      <c r="GEW79" s="72"/>
      <c r="GFI79" s="72"/>
      <c r="GFJ79" s="73"/>
      <c r="GFK79" s="548"/>
      <c r="GFL79" s="72"/>
      <c r="GFM79" s="72"/>
      <c r="GFY79" s="72"/>
      <c r="GFZ79" s="73"/>
      <c r="GGA79" s="548"/>
      <c r="GGB79" s="72"/>
      <c r="GGC79" s="72"/>
      <c r="GGO79" s="72"/>
      <c r="GGP79" s="73"/>
      <c r="GGQ79" s="548"/>
      <c r="GGR79" s="72"/>
      <c r="GGS79" s="72"/>
      <c r="GHE79" s="72"/>
      <c r="GHF79" s="73"/>
      <c r="GHG79" s="548"/>
      <c r="GHH79" s="72"/>
      <c r="GHI79" s="72"/>
      <c r="GHU79" s="72"/>
      <c r="GHV79" s="73"/>
      <c r="GHW79" s="548"/>
      <c r="GHX79" s="72"/>
      <c r="GHY79" s="72"/>
      <c r="GIK79" s="72"/>
      <c r="GIL79" s="73"/>
      <c r="GIM79" s="548"/>
      <c r="GIN79" s="72"/>
      <c r="GIO79" s="72"/>
      <c r="GJA79" s="72"/>
      <c r="GJB79" s="73"/>
      <c r="GJC79" s="548"/>
      <c r="GJD79" s="72"/>
      <c r="GJE79" s="72"/>
      <c r="GJQ79" s="72"/>
      <c r="GJR79" s="73"/>
      <c r="GJS79" s="548"/>
      <c r="GJT79" s="72"/>
      <c r="GJU79" s="72"/>
      <c r="GKG79" s="72"/>
      <c r="GKH79" s="73"/>
      <c r="GKI79" s="548"/>
      <c r="GKJ79" s="72"/>
      <c r="GKK79" s="72"/>
      <c r="GKW79" s="72"/>
      <c r="GKX79" s="73"/>
      <c r="GKY79" s="548"/>
      <c r="GKZ79" s="72"/>
      <c r="GLA79" s="72"/>
      <c r="GLM79" s="72"/>
      <c r="GLN79" s="73"/>
      <c r="GLO79" s="548"/>
      <c r="GLP79" s="72"/>
      <c r="GLQ79" s="72"/>
      <c r="GMC79" s="72"/>
      <c r="GMD79" s="73"/>
      <c r="GME79" s="548"/>
      <c r="GMF79" s="72"/>
      <c r="GMG79" s="72"/>
      <c r="GMS79" s="72"/>
      <c r="GMT79" s="73"/>
      <c r="GMU79" s="548"/>
      <c r="GMV79" s="72"/>
      <c r="GMW79" s="72"/>
      <c r="GNI79" s="72"/>
      <c r="GNJ79" s="73"/>
      <c r="GNK79" s="548"/>
      <c r="GNL79" s="72"/>
      <c r="GNM79" s="72"/>
      <c r="GNY79" s="72"/>
      <c r="GNZ79" s="73"/>
      <c r="GOA79" s="548"/>
      <c r="GOB79" s="72"/>
      <c r="GOC79" s="72"/>
      <c r="GOO79" s="72"/>
      <c r="GOP79" s="73"/>
      <c r="GOQ79" s="548"/>
      <c r="GOR79" s="72"/>
      <c r="GOS79" s="72"/>
      <c r="GPE79" s="72"/>
      <c r="GPF79" s="73"/>
      <c r="GPG79" s="548"/>
      <c r="GPH79" s="72"/>
      <c r="GPI79" s="72"/>
      <c r="GPU79" s="72"/>
      <c r="GPV79" s="73"/>
      <c r="GPW79" s="548"/>
      <c r="GPX79" s="72"/>
      <c r="GPY79" s="72"/>
      <c r="GQK79" s="72"/>
      <c r="GQL79" s="73"/>
      <c r="GQM79" s="548"/>
      <c r="GQN79" s="72"/>
      <c r="GQO79" s="72"/>
      <c r="GRA79" s="72"/>
      <c r="GRB79" s="73"/>
      <c r="GRC79" s="548"/>
      <c r="GRD79" s="72"/>
      <c r="GRE79" s="72"/>
      <c r="GRQ79" s="72"/>
      <c r="GRR79" s="73"/>
      <c r="GRS79" s="548"/>
      <c r="GRT79" s="72"/>
      <c r="GRU79" s="72"/>
      <c r="GSG79" s="72"/>
      <c r="GSH79" s="73"/>
      <c r="GSI79" s="548"/>
      <c r="GSJ79" s="72"/>
      <c r="GSK79" s="72"/>
      <c r="GSW79" s="72"/>
      <c r="GSX79" s="73"/>
      <c r="GSY79" s="548"/>
      <c r="GSZ79" s="72"/>
      <c r="GTA79" s="72"/>
      <c r="GTM79" s="72"/>
      <c r="GTN79" s="73"/>
      <c r="GTO79" s="548"/>
      <c r="GTP79" s="72"/>
      <c r="GTQ79" s="72"/>
      <c r="GUC79" s="72"/>
      <c r="GUD79" s="73"/>
      <c r="GUE79" s="548"/>
      <c r="GUF79" s="72"/>
      <c r="GUG79" s="72"/>
      <c r="GUS79" s="72"/>
      <c r="GUT79" s="73"/>
      <c r="GUU79" s="548"/>
      <c r="GUV79" s="72"/>
      <c r="GUW79" s="72"/>
      <c r="GVI79" s="72"/>
      <c r="GVJ79" s="73"/>
      <c r="GVK79" s="548"/>
      <c r="GVL79" s="72"/>
      <c r="GVM79" s="72"/>
      <c r="GVY79" s="72"/>
      <c r="GVZ79" s="73"/>
      <c r="GWA79" s="548"/>
      <c r="GWB79" s="72"/>
      <c r="GWC79" s="72"/>
      <c r="GWO79" s="72"/>
      <c r="GWP79" s="73"/>
      <c r="GWQ79" s="548"/>
      <c r="GWR79" s="72"/>
      <c r="GWS79" s="72"/>
      <c r="GXE79" s="72"/>
      <c r="GXF79" s="73"/>
      <c r="GXG79" s="548"/>
      <c r="GXH79" s="72"/>
      <c r="GXI79" s="72"/>
      <c r="GXU79" s="72"/>
      <c r="GXV79" s="73"/>
      <c r="GXW79" s="548"/>
      <c r="GXX79" s="72"/>
      <c r="GXY79" s="72"/>
      <c r="GYK79" s="72"/>
      <c r="GYL79" s="73"/>
      <c r="GYM79" s="548"/>
      <c r="GYN79" s="72"/>
      <c r="GYO79" s="72"/>
      <c r="GZA79" s="72"/>
      <c r="GZB79" s="73"/>
      <c r="GZC79" s="548"/>
      <c r="GZD79" s="72"/>
      <c r="GZE79" s="72"/>
      <c r="GZQ79" s="72"/>
      <c r="GZR79" s="73"/>
      <c r="GZS79" s="548"/>
      <c r="GZT79" s="72"/>
      <c r="GZU79" s="72"/>
      <c r="HAG79" s="72"/>
      <c r="HAH79" s="73"/>
      <c r="HAI79" s="548"/>
      <c r="HAJ79" s="72"/>
      <c r="HAK79" s="72"/>
      <c r="HAW79" s="72"/>
      <c r="HAX79" s="73"/>
      <c r="HAY79" s="548"/>
      <c r="HAZ79" s="72"/>
      <c r="HBA79" s="72"/>
      <c r="HBM79" s="72"/>
      <c r="HBN79" s="73"/>
      <c r="HBO79" s="548"/>
      <c r="HBP79" s="72"/>
      <c r="HBQ79" s="72"/>
      <c r="HCC79" s="72"/>
      <c r="HCD79" s="73"/>
      <c r="HCE79" s="548"/>
      <c r="HCF79" s="72"/>
      <c r="HCG79" s="72"/>
      <c r="HCS79" s="72"/>
      <c r="HCT79" s="73"/>
      <c r="HCU79" s="548"/>
      <c r="HCV79" s="72"/>
      <c r="HCW79" s="72"/>
      <c r="HDI79" s="72"/>
      <c r="HDJ79" s="73"/>
      <c r="HDK79" s="548"/>
      <c r="HDL79" s="72"/>
      <c r="HDM79" s="72"/>
      <c r="HDY79" s="72"/>
      <c r="HDZ79" s="73"/>
      <c r="HEA79" s="548"/>
      <c r="HEB79" s="72"/>
      <c r="HEC79" s="72"/>
      <c r="HEO79" s="72"/>
      <c r="HEP79" s="73"/>
      <c r="HEQ79" s="548"/>
      <c r="HER79" s="72"/>
      <c r="HES79" s="72"/>
      <c r="HFE79" s="72"/>
      <c r="HFF79" s="73"/>
      <c r="HFG79" s="548"/>
      <c r="HFH79" s="72"/>
      <c r="HFI79" s="72"/>
      <c r="HFU79" s="72"/>
      <c r="HFV79" s="73"/>
      <c r="HFW79" s="548"/>
      <c r="HFX79" s="72"/>
      <c r="HFY79" s="72"/>
      <c r="HGK79" s="72"/>
      <c r="HGL79" s="73"/>
      <c r="HGM79" s="548"/>
      <c r="HGN79" s="72"/>
      <c r="HGO79" s="72"/>
      <c r="HHA79" s="72"/>
      <c r="HHB79" s="73"/>
      <c r="HHC79" s="548"/>
      <c r="HHD79" s="72"/>
      <c r="HHE79" s="72"/>
      <c r="HHQ79" s="72"/>
      <c r="HHR79" s="73"/>
      <c r="HHS79" s="548"/>
      <c r="HHT79" s="72"/>
      <c r="HHU79" s="72"/>
      <c r="HIG79" s="72"/>
      <c r="HIH79" s="73"/>
      <c r="HII79" s="548"/>
      <c r="HIJ79" s="72"/>
      <c r="HIK79" s="72"/>
      <c r="HIW79" s="72"/>
      <c r="HIX79" s="73"/>
      <c r="HIY79" s="548"/>
      <c r="HIZ79" s="72"/>
      <c r="HJA79" s="72"/>
      <c r="HJM79" s="72"/>
      <c r="HJN79" s="73"/>
      <c r="HJO79" s="548"/>
      <c r="HJP79" s="72"/>
      <c r="HJQ79" s="72"/>
      <c r="HKC79" s="72"/>
      <c r="HKD79" s="73"/>
      <c r="HKE79" s="548"/>
      <c r="HKF79" s="72"/>
      <c r="HKG79" s="72"/>
      <c r="HKS79" s="72"/>
      <c r="HKT79" s="73"/>
      <c r="HKU79" s="548"/>
      <c r="HKV79" s="72"/>
      <c r="HKW79" s="72"/>
      <c r="HLI79" s="72"/>
      <c r="HLJ79" s="73"/>
      <c r="HLK79" s="548"/>
      <c r="HLL79" s="72"/>
      <c r="HLM79" s="72"/>
      <c r="HLY79" s="72"/>
      <c r="HLZ79" s="73"/>
      <c r="HMA79" s="548"/>
      <c r="HMB79" s="72"/>
      <c r="HMC79" s="72"/>
      <c r="HMO79" s="72"/>
      <c r="HMP79" s="73"/>
      <c r="HMQ79" s="548"/>
      <c r="HMR79" s="72"/>
      <c r="HMS79" s="72"/>
      <c r="HNE79" s="72"/>
      <c r="HNF79" s="73"/>
      <c r="HNG79" s="548"/>
      <c r="HNH79" s="72"/>
      <c r="HNI79" s="72"/>
      <c r="HNU79" s="72"/>
      <c r="HNV79" s="73"/>
      <c r="HNW79" s="548"/>
      <c r="HNX79" s="72"/>
      <c r="HNY79" s="72"/>
      <c r="HOK79" s="72"/>
      <c r="HOL79" s="73"/>
      <c r="HOM79" s="548"/>
      <c r="HON79" s="72"/>
      <c r="HOO79" s="72"/>
      <c r="HPA79" s="72"/>
      <c r="HPB79" s="73"/>
      <c r="HPC79" s="548"/>
      <c r="HPD79" s="72"/>
      <c r="HPE79" s="72"/>
      <c r="HPQ79" s="72"/>
      <c r="HPR79" s="73"/>
      <c r="HPS79" s="548"/>
      <c r="HPT79" s="72"/>
      <c r="HPU79" s="72"/>
      <c r="HQG79" s="72"/>
      <c r="HQH79" s="73"/>
      <c r="HQI79" s="548"/>
      <c r="HQJ79" s="72"/>
      <c r="HQK79" s="72"/>
      <c r="HQW79" s="72"/>
      <c r="HQX79" s="73"/>
      <c r="HQY79" s="548"/>
      <c r="HQZ79" s="72"/>
      <c r="HRA79" s="72"/>
      <c r="HRM79" s="72"/>
      <c r="HRN79" s="73"/>
      <c r="HRO79" s="548"/>
      <c r="HRP79" s="72"/>
      <c r="HRQ79" s="72"/>
      <c r="HSC79" s="72"/>
      <c r="HSD79" s="73"/>
      <c r="HSE79" s="548"/>
      <c r="HSF79" s="72"/>
      <c r="HSG79" s="72"/>
      <c r="HSS79" s="72"/>
      <c r="HST79" s="73"/>
      <c r="HSU79" s="548"/>
      <c r="HSV79" s="72"/>
      <c r="HSW79" s="72"/>
      <c r="HTI79" s="72"/>
      <c r="HTJ79" s="73"/>
      <c r="HTK79" s="548"/>
      <c r="HTL79" s="72"/>
      <c r="HTM79" s="72"/>
      <c r="HTY79" s="72"/>
      <c r="HTZ79" s="73"/>
      <c r="HUA79" s="548"/>
      <c r="HUB79" s="72"/>
      <c r="HUC79" s="72"/>
      <c r="HUO79" s="72"/>
      <c r="HUP79" s="73"/>
      <c r="HUQ79" s="548"/>
      <c r="HUR79" s="72"/>
      <c r="HUS79" s="72"/>
      <c r="HVE79" s="72"/>
      <c r="HVF79" s="73"/>
      <c r="HVG79" s="548"/>
      <c r="HVH79" s="72"/>
      <c r="HVI79" s="72"/>
      <c r="HVU79" s="72"/>
      <c r="HVV79" s="73"/>
      <c r="HVW79" s="548"/>
      <c r="HVX79" s="72"/>
      <c r="HVY79" s="72"/>
      <c r="HWK79" s="72"/>
      <c r="HWL79" s="73"/>
      <c r="HWM79" s="548"/>
      <c r="HWN79" s="72"/>
      <c r="HWO79" s="72"/>
      <c r="HXA79" s="72"/>
      <c r="HXB79" s="73"/>
      <c r="HXC79" s="548"/>
      <c r="HXD79" s="72"/>
      <c r="HXE79" s="72"/>
      <c r="HXQ79" s="72"/>
      <c r="HXR79" s="73"/>
      <c r="HXS79" s="548"/>
      <c r="HXT79" s="72"/>
      <c r="HXU79" s="72"/>
      <c r="HYG79" s="72"/>
      <c r="HYH79" s="73"/>
      <c r="HYI79" s="548"/>
      <c r="HYJ79" s="72"/>
      <c r="HYK79" s="72"/>
      <c r="HYW79" s="72"/>
      <c r="HYX79" s="73"/>
      <c r="HYY79" s="548"/>
      <c r="HYZ79" s="72"/>
      <c r="HZA79" s="72"/>
      <c r="HZM79" s="72"/>
      <c r="HZN79" s="73"/>
      <c r="HZO79" s="548"/>
      <c r="HZP79" s="72"/>
      <c r="HZQ79" s="72"/>
      <c r="IAC79" s="72"/>
      <c r="IAD79" s="73"/>
      <c r="IAE79" s="548"/>
      <c r="IAF79" s="72"/>
      <c r="IAG79" s="72"/>
      <c r="IAS79" s="72"/>
      <c r="IAT79" s="73"/>
      <c r="IAU79" s="548"/>
      <c r="IAV79" s="72"/>
      <c r="IAW79" s="72"/>
      <c r="IBI79" s="72"/>
      <c r="IBJ79" s="73"/>
      <c r="IBK79" s="548"/>
      <c r="IBL79" s="72"/>
      <c r="IBM79" s="72"/>
      <c r="IBY79" s="72"/>
      <c r="IBZ79" s="73"/>
      <c r="ICA79" s="548"/>
      <c r="ICB79" s="72"/>
      <c r="ICC79" s="72"/>
      <c r="ICO79" s="72"/>
      <c r="ICP79" s="73"/>
      <c r="ICQ79" s="548"/>
      <c r="ICR79" s="72"/>
      <c r="ICS79" s="72"/>
      <c r="IDE79" s="72"/>
      <c r="IDF79" s="73"/>
      <c r="IDG79" s="548"/>
      <c r="IDH79" s="72"/>
      <c r="IDI79" s="72"/>
      <c r="IDU79" s="72"/>
      <c r="IDV79" s="73"/>
      <c r="IDW79" s="548"/>
      <c r="IDX79" s="72"/>
      <c r="IDY79" s="72"/>
      <c r="IEK79" s="72"/>
      <c r="IEL79" s="73"/>
      <c r="IEM79" s="548"/>
      <c r="IEN79" s="72"/>
      <c r="IEO79" s="72"/>
      <c r="IFA79" s="72"/>
      <c r="IFB79" s="73"/>
      <c r="IFC79" s="548"/>
      <c r="IFD79" s="72"/>
      <c r="IFE79" s="72"/>
      <c r="IFQ79" s="72"/>
      <c r="IFR79" s="73"/>
      <c r="IFS79" s="548"/>
      <c r="IFT79" s="72"/>
      <c r="IFU79" s="72"/>
      <c r="IGG79" s="72"/>
      <c r="IGH79" s="73"/>
      <c r="IGI79" s="548"/>
      <c r="IGJ79" s="72"/>
      <c r="IGK79" s="72"/>
      <c r="IGW79" s="72"/>
      <c r="IGX79" s="73"/>
      <c r="IGY79" s="548"/>
      <c r="IGZ79" s="72"/>
      <c r="IHA79" s="72"/>
      <c r="IHM79" s="72"/>
      <c r="IHN79" s="73"/>
      <c r="IHO79" s="548"/>
      <c r="IHP79" s="72"/>
      <c r="IHQ79" s="72"/>
      <c r="IIC79" s="72"/>
      <c r="IID79" s="73"/>
      <c r="IIE79" s="548"/>
      <c r="IIF79" s="72"/>
      <c r="IIG79" s="72"/>
      <c r="IIS79" s="72"/>
      <c r="IIT79" s="73"/>
      <c r="IIU79" s="548"/>
      <c r="IIV79" s="72"/>
      <c r="IIW79" s="72"/>
      <c r="IJI79" s="72"/>
      <c r="IJJ79" s="73"/>
      <c r="IJK79" s="548"/>
      <c r="IJL79" s="72"/>
      <c r="IJM79" s="72"/>
      <c r="IJY79" s="72"/>
      <c r="IJZ79" s="73"/>
      <c r="IKA79" s="548"/>
      <c r="IKB79" s="72"/>
      <c r="IKC79" s="72"/>
      <c r="IKO79" s="72"/>
      <c r="IKP79" s="73"/>
      <c r="IKQ79" s="548"/>
      <c r="IKR79" s="72"/>
      <c r="IKS79" s="72"/>
      <c r="ILE79" s="72"/>
      <c r="ILF79" s="73"/>
      <c r="ILG79" s="548"/>
      <c r="ILH79" s="72"/>
      <c r="ILI79" s="72"/>
      <c r="ILU79" s="72"/>
      <c r="ILV79" s="73"/>
      <c r="ILW79" s="548"/>
      <c r="ILX79" s="72"/>
      <c r="ILY79" s="72"/>
      <c r="IMK79" s="72"/>
      <c r="IML79" s="73"/>
      <c r="IMM79" s="548"/>
      <c r="IMN79" s="72"/>
      <c r="IMO79" s="72"/>
      <c r="INA79" s="72"/>
      <c r="INB79" s="73"/>
      <c r="INC79" s="548"/>
      <c r="IND79" s="72"/>
      <c r="INE79" s="72"/>
      <c r="INQ79" s="72"/>
      <c r="INR79" s="73"/>
      <c r="INS79" s="548"/>
      <c r="INT79" s="72"/>
      <c r="INU79" s="72"/>
      <c r="IOG79" s="72"/>
      <c r="IOH79" s="73"/>
      <c r="IOI79" s="548"/>
      <c r="IOJ79" s="72"/>
      <c r="IOK79" s="72"/>
      <c r="IOW79" s="72"/>
      <c r="IOX79" s="73"/>
      <c r="IOY79" s="548"/>
      <c r="IOZ79" s="72"/>
      <c r="IPA79" s="72"/>
      <c r="IPM79" s="72"/>
      <c r="IPN79" s="73"/>
      <c r="IPO79" s="548"/>
      <c r="IPP79" s="72"/>
      <c r="IPQ79" s="72"/>
      <c r="IQC79" s="72"/>
      <c r="IQD79" s="73"/>
      <c r="IQE79" s="548"/>
      <c r="IQF79" s="72"/>
      <c r="IQG79" s="72"/>
      <c r="IQS79" s="72"/>
      <c r="IQT79" s="73"/>
      <c r="IQU79" s="548"/>
      <c r="IQV79" s="72"/>
      <c r="IQW79" s="72"/>
      <c r="IRI79" s="72"/>
      <c r="IRJ79" s="73"/>
      <c r="IRK79" s="548"/>
      <c r="IRL79" s="72"/>
      <c r="IRM79" s="72"/>
      <c r="IRY79" s="72"/>
      <c r="IRZ79" s="73"/>
      <c r="ISA79" s="548"/>
      <c r="ISB79" s="72"/>
      <c r="ISC79" s="72"/>
      <c r="ISO79" s="72"/>
      <c r="ISP79" s="73"/>
      <c r="ISQ79" s="548"/>
      <c r="ISR79" s="72"/>
      <c r="ISS79" s="72"/>
      <c r="ITE79" s="72"/>
      <c r="ITF79" s="73"/>
      <c r="ITG79" s="548"/>
      <c r="ITH79" s="72"/>
      <c r="ITI79" s="72"/>
      <c r="ITU79" s="72"/>
      <c r="ITV79" s="73"/>
      <c r="ITW79" s="548"/>
      <c r="ITX79" s="72"/>
      <c r="ITY79" s="72"/>
      <c r="IUK79" s="72"/>
      <c r="IUL79" s="73"/>
      <c r="IUM79" s="548"/>
      <c r="IUN79" s="72"/>
      <c r="IUO79" s="72"/>
      <c r="IVA79" s="72"/>
      <c r="IVB79" s="73"/>
      <c r="IVC79" s="548"/>
      <c r="IVD79" s="72"/>
      <c r="IVE79" s="72"/>
      <c r="IVQ79" s="72"/>
      <c r="IVR79" s="73"/>
      <c r="IVS79" s="548"/>
      <c r="IVT79" s="72"/>
      <c r="IVU79" s="72"/>
      <c r="IWG79" s="72"/>
      <c r="IWH79" s="73"/>
      <c r="IWI79" s="548"/>
      <c r="IWJ79" s="72"/>
      <c r="IWK79" s="72"/>
      <c r="IWW79" s="72"/>
      <c r="IWX79" s="73"/>
      <c r="IWY79" s="548"/>
      <c r="IWZ79" s="72"/>
      <c r="IXA79" s="72"/>
      <c r="IXM79" s="72"/>
      <c r="IXN79" s="73"/>
      <c r="IXO79" s="548"/>
      <c r="IXP79" s="72"/>
      <c r="IXQ79" s="72"/>
      <c r="IYC79" s="72"/>
      <c r="IYD79" s="73"/>
      <c r="IYE79" s="548"/>
      <c r="IYF79" s="72"/>
      <c r="IYG79" s="72"/>
      <c r="IYS79" s="72"/>
      <c r="IYT79" s="73"/>
      <c r="IYU79" s="548"/>
      <c r="IYV79" s="72"/>
      <c r="IYW79" s="72"/>
      <c r="IZI79" s="72"/>
      <c r="IZJ79" s="73"/>
      <c r="IZK79" s="548"/>
      <c r="IZL79" s="72"/>
      <c r="IZM79" s="72"/>
      <c r="IZY79" s="72"/>
      <c r="IZZ79" s="73"/>
      <c r="JAA79" s="548"/>
      <c r="JAB79" s="72"/>
      <c r="JAC79" s="72"/>
      <c r="JAO79" s="72"/>
      <c r="JAP79" s="73"/>
      <c r="JAQ79" s="548"/>
      <c r="JAR79" s="72"/>
      <c r="JAS79" s="72"/>
      <c r="JBE79" s="72"/>
      <c r="JBF79" s="73"/>
      <c r="JBG79" s="548"/>
      <c r="JBH79" s="72"/>
      <c r="JBI79" s="72"/>
      <c r="JBU79" s="72"/>
      <c r="JBV79" s="73"/>
      <c r="JBW79" s="548"/>
      <c r="JBX79" s="72"/>
      <c r="JBY79" s="72"/>
      <c r="JCK79" s="72"/>
      <c r="JCL79" s="73"/>
      <c r="JCM79" s="548"/>
      <c r="JCN79" s="72"/>
      <c r="JCO79" s="72"/>
      <c r="JDA79" s="72"/>
      <c r="JDB79" s="73"/>
      <c r="JDC79" s="548"/>
      <c r="JDD79" s="72"/>
      <c r="JDE79" s="72"/>
      <c r="JDQ79" s="72"/>
      <c r="JDR79" s="73"/>
      <c r="JDS79" s="548"/>
      <c r="JDT79" s="72"/>
      <c r="JDU79" s="72"/>
      <c r="JEG79" s="72"/>
      <c r="JEH79" s="73"/>
      <c r="JEI79" s="548"/>
      <c r="JEJ79" s="72"/>
      <c r="JEK79" s="72"/>
      <c r="JEW79" s="72"/>
      <c r="JEX79" s="73"/>
      <c r="JEY79" s="548"/>
      <c r="JEZ79" s="72"/>
      <c r="JFA79" s="72"/>
      <c r="JFM79" s="72"/>
      <c r="JFN79" s="73"/>
      <c r="JFO79" s="548"/>
      <c r="JFP79" s="72"/>
      <c r="JFQ79" s="72"/>
      <c r="JGC79" s="72"/>
      <c r="JGD79" s="73"/>
      <c r="JGE79" s="548"/>
      <c r="JGF79" s="72"/>
      <c r="JGG79" s="72"/>
      <c r="JGS79" s="72"/>
      <c r="JGT79" s="73"/>
      <c r="JGU79" s="548"/>
      <c r="JGV79" s="72"/>
      <c r="JGW79" s="72"/>
      <c r="JHI79" s="72"/>
      <c r="JHJ79" s="73"/>
      <c r="JHK79" s="548"/>
      <c r="JHL79" s="72"/>
      <c r="JHM79" s="72"/>
      <c r="JHY79" s="72"/>
      <c r="JHZ79" s="73"/>
      <c r="JIA79" s="548"/>
      <c r="JIB79" s="72"/>
      <c r="JIC79" s="72"/>
      <c r="JIO79" s="72"/>
      <c r="JIP79" s="73"/>
      <c r="JIQ79" s="548"/>
      <c r="JIR79" s="72"/>
      <c r="JIS79" s="72"/>
      <c r="JJE79" s="72"/>
      <c r="JJF79" s="73"/>
      <c r="JJG79" s="548"/>
      <c r="JJH79" s="72"/>
      <c r="JJI79" s="72"/>
      <c r="JJU79" s="72"/>
      <c r="JJV79" s="73"/>
      <c r="JJW79" s="548"/>
      <c r="JJX79" s="72"/>
      <c r="JJY79" s="72"/>
      <c r="JKK79" s="72"/>
      <c r="JKL79" s="73"/>
      <c r="JKM79" s="548"/>
      <c r="JKN79" s="72"/>
      <c r="JKO79" s="72"/>
      <c r="JLA79" s="72"/>
      <c r="JLB79" s="73"/>
      <c r="JLC79" s="548"/>
      <c r="JLD79" s="72"/>
      <c r="JLE79" s="72"/>
      <c r="JLQ79" s="72"/>
      <c r="JLR79" s="73"/>
      <c r="JLS79" s="548"/>
      <c r="JLT79" s="72"/>
      <c r="JLU79" s="72"/>
      <c r="JMG79" s="72"/>
      <c r="JMH79" s="73"/>
      <c r="JMI79" s="548"/>
      <c r="JMJ79" s="72"/>
      <c r="JMK79" s="72"/>
      <c r="JMW79" s="72"/>
      <c r="JMX79" s="73"/>
      <c r="JMY79" s="548"/>
      <c r="JMZ79" s="72"/>
      <c r="JNA79" s="72"/>
      <c r="JNM79" s="72"/>
      <c r="JNN79" s="73"/>
      <c r="JNO79" s="548"/>
      <c r="JNP79" s="72"/>
      <c r="JNQ79" s="72"/>
      <c r="JOC79" s="72"/>
      <c r="JOD79" s="73"/>
      <c r="JOE79" s="548"/>
      <c r="JOF79" s="72"/>
      <c r="JOG79" s="72"/>
      <c r="JOS79" s="72"/>
      <c r="JOT79" s="73"/>
      <c r="JOU79" s="548"/>
      <c r="JOV79" s="72"/>
      <c r="JOW79" s="72"/>
      <c r="JPI79" s="72"/>
      <c r="JPJ79" s="73"/>
      <c r="JPK79" s="548"/>
      <c r="JPL79" s="72"/>
      <c r="JPM79" s="72"/>
      <c r="JPY79" s="72"/>
      <c r="JPZ79" s="73"/>
      <c r="JQA79" s="548"/>
      <c r="JQB79" s="72"/>
      <c r="JQC79" s="72"/>
      <c r="JQO79" s="72"/>
      <c r="JQP79" s="73"/>
      <c r="JQQ79" s="548"/>
      <c r="JQR79" s="72"/>
      <c r="JQS79" s="72"/>
      <c r="JRE79" s="72"/>
      <c r="JRF79" s="73"/>
      <c r="JRG79" s="548"/>
      <c r="JRH79" s="72"/>
      <c r="JRI79" s="72"/>
      <c r="JRU79" s="72"/>
      <c r="JRV79" s="73"/>
      <c r="JRW79" s="548"/>
      <c r="JRX79" s="72"/>
      <c r="JRY79" s="72"/>
      <c r="JSK79" s="72"/>
      <c r="JSL79" s="73"/>
      <c r="JSM79" s="548"/>
      <c r="JSN79" s="72"/>
      <c r="JSO79" s="72"/>
      <c r="JTA79" s="72"/>
      <c r="JTB79" s="73"/>
      <c r="JTC79" s="548"/>
      <c r="JTD79" s="72"/>
      <c r="JTE79" s="72"/>
      <c r="JTQ79" s="72"/>
      <c r="JTR79" s="73"/>
      <c r="JTS79" s="548"/>
      <c r="JTT79" s="72"/>
      <c r="JTU79" s="72"/>
      <c r="JUG79" s="72"/>
      <c r="JUH79" s="73"/>
      <c r="JUI79" s="548"/>
      <c r="JUJ79" s="72"/>
      <c r="JUK79" s="72"/>
      <c r="JUW79" s="72"/>
      <c r="JUX79" s="73"/>
      <c r="JUY79" s="548"/>
      <c r="JUZ79" s="72"/>
      <c r="JVA79" s="72"/>
      <c r="JVM79" s="72"/>
      <c r="JVN79" s="73"/>
      <c r="JVO79" s="548"/>
      <c r="JVP79" s="72"/>
      <c r="JVQ79" s="72"/>
      <c r="JWC79" s="72"/>
      <c r="JWD79" s="73"/>
      <c r="JWE79" s="548"/>
      <c r="JWF79" s="72"/>
      <c r="JWG79" s="72"/>
      <c r="JWS79" s="72"/>
      <c r="JWT79" s="73"/>
      <c r="JWU79" s="548"/>
      <c r="JWV79" s="72"/>
      <c r="JWW79" s="72"/>
      <c r="JXI79" s="72"/>
      <c r="JXJ79" s="73"/>
      <c r="JXK79" s="548"/>
      <c r="JXL79" s="72"/>
      <c r="JXM79" s="72"/>
      <c r="JXY79" s="72"/>
      <c r="JXZ79" s="73"/>
      <c r="JYA79" s="548"/>
      <c r="JYB79" s="72"/>
      <c r="JYC79" s="72"/>
      <c r="JYO79" s="72"/>
      <c r="JYP79" s="73"/>
      <c r="JYQ79" s="548"/>
      <c r="JYR79" s="72"/>
      <c r="JYS79" s="72"/>
      <c r="JZE79" s="72"/>
      <c r="JZF79" s="73"/>
      <c r="JZG79" s="548"/>
      <c r="JZH79" s="72"/>
      <c r="JZI79" s="72"/>
      <c r="JZU79" s="72"/>
      <c r="JZV79" s="73"/>
      <c r="JZW79" s="548"/>
      <c r="JZX79" s="72"/>
      <c r="JZY79" s="72"/>
      <c r="KAK79" s="72"/>
      <c r="KAL79" s="73"/>
      <c r="KAM79" s="548"/>
      <c r="KAN79" s="72"/>
      <c r="KAO79" s="72"/>
      <c r="KBA79" s="72"/>
      <c r="KBB79" s="73"/>
      <c r="KBC79" s="548"/>
      <c r="KBD79" s="72"/>
      <c r="KBE79" s="72"/>
      <c r="KBQ79" s="72"/>
      <c r="KBR79" s="73"/>
      <c r="KBS79" s="548"/>
      <c r="KBT79" s="72"/>
      <c r="KBU79" s="72"/>
      <c r="KCG79" s="72"/>
      <c r="KCH79" s="73"/>
      <c r="KCI79" s="548"/>
      <c r="KCJ79" s="72"/>
      <c r="KCK79" s="72"/>
      <c r="KCW79" s="72"/>
      <c r="KCX79" s="73"/>
      <c r="KCY79" s="548"/>
      <c r="KCZ79" s="72"/>
      <c r="KDA79" s="72"/>
      <c r="KDM79" s="72"/>
      <c r="KDN79" s="73"/>
      <c r="KDO79" s="548"/>
      <c r="KDP79" s="72"/>
      <c r="KDQ79" s="72"/>
      <c r="KEC79" s="72"/>
      <c r="KED79" s="73"/>
      <c r="KEE79" s="548"/>
      <c r="KEF79" s="72"/>
      <c r="KEG79" s="72"/>
      <c r="KES79" s="72"/>
      <c r="KET79" s="73"/>
      <c r="KEU79" s="548"/>
      <c r="KEV79" s="72"/>
      <c r="KEW79" s="72"/>
      <c r="KFI79" s="72"/>
      <c r="KFJ79" s="73"/>
      <c r="KFK79" s="548"/>
      <c r="KFL79" s="72"/>
      <c r="KFM79" s="72"/>
      <c r="KFY79" s="72"/>
      <c r="KFZ79" s="73"/>
      <c r="KGA79" s="548"/>
      <c r="KGB79" s="72"/>
      <c r="KGC79" s="72"/>
      <c r="KGO79" s="72"/>
      <c r="KGP79" s="73"/>
      <c r="KGQ79" s="548"/>
      <c r="KGR79" s="72"/>
      <c r="KGS79" s="72"/>
      <c r="KHE79" s="72"/>
      <c r="KHF79" s="73"/>
      <c r="KHG79" s="548"/>
      <c r="KHH79" s="72"/>
      <c r="KHI79" s="72"/>
      <c r="KHU79" s="72"/>
      <c r="KHV79" s="73"/>
      <c r="KHW79" s="548"/>
      <c r="KHX79" s="72"/>
      <c r="KHY79" s="72"/>
      <c r="KIK79" s="72"/>
      <c r="KIL79" s="73"/>
      <c r="KIM79" s="548"/>
      <c r="KIN79" s="72"/>
      <c r="KIO79" s="72"/>
      <c r="KJA79" s="72"/>
      <c r="KJB79" s="73"/>
      <c r="KJC79" s="548"/>
      <c r="KJD79" s="72"/>
      <c r="KJE79" s="72"/>
      <c r="KJQ79" s="72"/>
      <c r="KJR79" s="73"/>
      <c r="KJS79" s="548"/>
      <c r="KJT79" s="72"/>
      <c r="KJU79" s="72"/>
      <c r="KKG79" s="72"/>
      <c r="KKH79" s="73"/>
      <c r="KKI79" s="548"/>
      <c r="KKJ79" s="72"/>
      <c r="KKK79" s="72"/>
      <c r="KKW79" s="72"/>
      <c r="KKX79" s="73"/>
      <c r="KKY79" s="548"/>
      <c r="KKZ79" s="72"/>
      <c r="KLA79" s="72"/>
      <c r="KLM79" s="72"/>
      <c r="KLN79" s="73"/>
      <c r="KLO79" s="548"/>
      <c r="KLP79" s="72"/>
      <c r="KLQ79" s="72"/>
      <c r="KMC79" s="72"/>
      <c r="KMD79" s="73"/>
      <c r="KME79" s="548"/>
      <c r="KMF79" s="72"/>
      <c r="KMG79" s="72"/>
      <c r="KMS79" s="72"/>
      <c r="KMT79" s="73"/>
      <c r="KMU79" s="548"/>
      <c r="KMV79" s="72"/>
      <c r="KMW79" s="72"/>
      <c r="KNI79" s="72"/>
      <c r="KNJ79" s="73"/>
      <c r="KNK79" s="548"/>
      <c r="KNL79" s="72"/>
      <c r="KNM79" s="72"/>
      <c r="KNY79" s="72"/>
      <c r="KNZ79" s="73"/>
      <c r="KOA79" s="548"/>
      <c r="KOB79" s="72"/>
      <c r="KOC79" s="72"/>
      <c r="KOO79" s="72"/>
      <c r="KOP79" s="73"/>
      <c r="KOQ79" s="548"/>
      <c r="KOR79" s="72"/>
      <c r="KOS79" s="72"/>
      <c r="KPE79" s="72"/>
      <c r="KPF79" s="73"/>
      <c r="KPG79" s="548"/>
      <c r="KPH79" s="72"/>
      <c r="KPI79" s="72"/>
      <c r="KPU79" s="72"/>
      <c r="KPV79" s="73"/>
      <c r="KPW79" s="548"/>
      <c r="KPX79" s="72"/>
      <c r="KPY79" s="72"/>
      <c r="KQK79" s="72"/>
      <c r="KQL79" s="73"/>
      <c r="KQM79" s="548"/>
      <c r="KQN79" s="72"/>
      <c r="KQO79" s="72"/>
      <c r="KRA79" s="72"/>
      <c r="KRB79" s="73"/>
      <c r="KRC79" s="548"/>
      <c r="KRD79" s="72"/>
      <c r="KRE79" s="72"/>
      <c r="KRQ79" s="72"/>
      <c r="KRR79" s="73"/>
      <c r="KRS79" s="548"/>
      <c r="KRT79" s="72"/>
      <c r="KRU79" s="72"/>
      <c r="KSG79" s="72"/>
      <c r="KSH79" s="73"/>
      <c r="KSI79" s="548"/>
      <c r="KSJ79" s="72"/>
      <c r="KSK79" s="72"/>
      <c r="KSW79" s="72"/>
      <c r="KSX79" s="73"/>
      <c r="KSY79" s="548"/>
      <c r="KSZ79" s="72"/>
      <c r="KTA79" s="72"/>
      <c r="KTM79" s="72"/>
      <c r="KTN79" s="73"/>
      <c r="KTO79" s="548"/>
      <c r="KTP79" s="72"/>
      <c r="KTQ79" s="72"/>
      <c r="KUC79" s="72"/>
      <c r="KUD79" s="73"/>
      <c r="KUE79" s="548"/>
      <c r="KUF79" s="72"/>
      <c r="KUG79" s="72"/>
      <c r="KUS79" s="72"/>
      <c r="KUT79" s="73"/>
      <c r="KUU79" s="548"/>
      <c r="KUV79" s="72"/>
      <c r="KUW79" s="72"/>
      <c r="KVI79" s="72"/>
      <c r="KVJ79" s="73"/>
      <c r="KVK79" s="548"/>
      <c r="KVL79" s="72"/>
      <c r="KVM79" s="72"/>
      <c r="KVY79" s="72"/>
      <c r="KVZ79" s="73"/>
      <c r="KWA79" s="548"/>
      <c r="KWB79" s="72"/>
      <c r="KWC79" s="72"/>
      <c r="KWO79" s="72"/>
      <c r="KWP79" s="73"/>
      <c r="KWQ79" s="548"/>
      <c r="KWR79" s="72"/>
      <c r="KWS79" s="72"/>
      <c r="KXE79" s="72"/>
      <c r="KXF79" s="73"/>
      <c r="KXG79" s="548"/>
      <c r="KXH79" s="72"/>
      <c r="KXI79" s="72"/>
      <c r="KXU79" s="72"/>
      <c r="KXV79" s="73"/>
      <c r="KXW79" s="548"/>
      <c r="KXX79" s="72"/>
      <c r="KXY79" s="72"/>
      <c r="KYK79" s="72"/>
      <c r="KYL79" s="73"/>
      <c r="KYM79" s="548"/>
      <c r="KYN79" s="72"/>
      <c r="KYO79" s="72"/>
      <c r="KZA79" s="72"/>
      <c r="KZB79" s="73"/>
      <c r="KZC79" s="548"/>
      <c r="KZD79" s="72"/>
      <c r="KZE79" s="72"/>
      <c r="KZQ79" s="72"/>
      <c r="KZR79" s="73"/>
      <c r="KZS79" s="548"/>
      <c r="KZT79" s="72"/>
      <c r="KZU79" s="72"/>
      <c r="LAG79" s="72"/>
      <c r="LAH79" s="73"/>
      <c r="LAI79" s="548"/>
      <c r="LAJ79" s="72"/>
      <c r="LAK79" s="72"/>
      <c r="LAW79" s="72"/>
      <c r="LAX79" s="73"/>
      <c r="LAY79" s="548"/>
      <c r="LAZ79" s="72"/>
      <c r="LBA79" s="72"/>
      <c r="LBM79" s="72"/>
      <c r="LBN79" s="73"/>
      <c r="LBO79" s="548"/>
      <c r="LBP79" s="72"/>
      <c r="LBQ79" s="72"/>
      <c r="LCC79" s="72"/>
      <c r="LCD79" s="73"/>
      <c r="LCE79" s="548"/>
      <c r="LCF79" s="72"/>
      <c r="LCG79" s="72"/>
      <c r="LCS79" s="72"/>
      <c r="LCT79" s="73"/>
      <c r="LCU79" s="548"/>
      <c r="LCV79" s="72"/>
      <c r="LCW79" s="72"/>
      <c r="LDI79" s="72"/>
      <c r="LDJ79" s="73"/>
      <c r="LDK79" s="548"/>
      <c r="LDL79" s="72"/>
      <c r="LDM79" s="72"/>
      <c r="LDY79" s="72"/>
      <c r="LDZ79" s="73"/>
      <c r="LEA79" s="548"/>
      <c r="LEB79" s="72"/>
      <c r="LEC79" s="72"/>
      <c r="LEO79" s="72"/>
      <c r="LEP79" s="73"/>
      <c r="LEQ79" s="548"/>
      <c r="LER79" s="72"/>
      <c r="LES79" s="72"/>
      <c r="LFE79" s="72"/>
      <c r="LFF79" s="73"/>
      <c r="LFG79" s="548"/>
      <c r="LFH79" s="72"/>
      <c r="LFI79" s="72"/>
      <c r="LFU79" s="72"/>
      <c r="LFV79" s="73"/>
      <c r="LFW79" s="548"/>
      <c r="LFX79" s="72"/>
      <c r="LFY79" s="72"/>
      <c r="LGK79" s="72"/>
      <c r="LGL79" s="73"/>
      <c r="LGM79" s="548"/>
      <c r="LGN79" s="72"/>
      <c r="LGO79" s="72"/>
      <c r="LHA79" s="72"/>
      <c r="LHB79" s="73"/>
      <c r="LHC79" s="548"/>
      <c r="LHD79" s="72"/>
      <c r="LHE79" s="72"/>
      <c r="LHQ79" s="72"/>
      <c r="LHR79" s="73"/>
      <c r="LHS79" s="548"/>
      <c r="LHT79" s="72"/>
      <c r="LHU79" s="72"/>
      <c r="LIG79" s="72"/>
      <c r="LIH79" s="73"/>
      <c r="LII79" s="548"/>
      <c r="LIJ79" s="72"/>
      <c r="LIK79" s="72"/>
      <c r="LIW79" s="72"/>
      <c r="LIX79" s="73"/>
      <c r="LIY79" s="548"/>
      <c r="LIZ79" s="72"/>
      <c r="LJA79" s="72"/>
      <c r="LJM79" s="72"/>
      <c r="LJN79" s="73"/>
      <c r="LJO79" s="548"/>
      <c r="LJP79" s="72"/>
      <c r="LJQ79" s="72"/>
      <c r="LKC79" s="72"/>
      <c r="LKD79" s="73"/>
      <c r="LKE79" s="548"/>
      <c r="LKF79" s="72"/>
      <c r="LKG79" s="72"/>
      <c r="LKS79" s="72"/>
      <c r="LKT79" s="73"/>
      <c r="LKU79" s="548"/>
      <c r="LKV79" s="72"/>
      <c r="LKW79" s="72"/>
      <c r="LLI79" s="72"/>
      <c r="LLJ79" s="73"/>
      <c r="LLK79" s="548"/>
      <c r="LLL79" s="72"/>
      <c r="LLM79" s="72"/>
      <c r="LLY79" s="72"/>
      <c r="LLZ79" s="73"/>
      <c r="LMA79" s="548"/>
      <c r="LMB79" s="72"/>
      <c r="LMC79" s="72"/>
      <c r="LMO79" s="72"/>
      <c r="LMP79" s="73"/>
      <c r="LMQ79" s="548"/>
      <c r="LMR79" s="72"/>
      <c r="LMS79" s="72"/>
      <c r="LNE79" s="72"/>
      <c r="LNF79" s="73"/>
      <c r="LNG79" s="548"/>
      <c r="LNH79" s="72"/>
      <c r="LNI79" s="72"/>
      <c r="LNU79" s="72"/>
      <c r="LNV79" s="73"/>
      <c r="LNW79" s="548"/>
      <c r="LNX79" s="72"/>
      <c r="LNY79" s="72"/>
      <c r="LOK79" s="72"/>
      <c r="LOL79" s="73"/>
      <c r="LOM79" s="548"/>
      <c r="LON79" s="72"/>
      <c r="LOO79" s="72"/>
      <c r="LPA79" s="72"/>
      <c r="LPB79" s="73"/>
      <c r="LPC79" s="548"/>
      <c r="LPD79" s="72"/>
      <c r="LPE79" s="72"/>
      <c r="LPQ79" s="72"/>
      <c r="LPR79" s="73"/>
      <c r="LPS79" s="548"/>
      <c r="LPT79" s="72"/>
      <c r="LPU79" s="72"/>
      <c r="LQG79" s="72"/>
      <c r="LQH79" s="73"/>
      <c r="LQI79" s="548"/>
      <c r="LQJ79" s="72"/>
      <c r="LQK79" s="72"/>
      <c r="LQW79" s="72"/>
      <c r="LQX79" s="73"/>
      <c r="LQY79" s="548"/>
      <c r="LQZ79" s="72"/>
      <c r="LRA79" s="72"/>
      <c r="LRM79" s="72"/>
      <c r="LRN79" s="73"/>
      <c r="LRO79" s="548"/>
      <c r="LRP79" s="72"/>
      <c r="LRQ79" s="72"/>
      <c r="LSC79" s="72"/>
      <c r="LSD79" s="73"/>
      <c r="LSE79" s="548"/>
      <c r="LSF79" s="72"/>
      <c r="LSG79" s="72"/>
      <c r="LSS79" s="72"/>
      <c r="LST79" s="73"/>
      <c r="LSU79" s="548"/>
      <c r="LSV79" s="72"/>
      <c r="LSW79" s="72"/>
      <c r="LTI79" s="72"/>
      <c r="LTJ79" s="73"/>
      <c r="LTK79" s="548"/>
      <c r="LTL79" s="72"/>
      <c r="LTM79" s="72"/>
      <c r="LTY79" s="72"/>
      <c r="LTZ79" s="73"/>
      <c r="LUA79" s="548"/>
      <c r="LUB79" s="72"/>
      <c r="LUC79" s="72"/>
      <c r="LUO79" s="72"/>
      <c r="LUP79" s="73"/>
      <c r="LUQ79" s="548"/>
      <c r="LUR79" s="72"/>
      <c r="LUS79" s="72"/>
      <c r="LVE79" s="72"/>
      <c r="LVF79" s="73"/>
      <c r="LVG79" s="548"/>
      <c r="LVH79" s="72"/>
      <c r="LVI79" s="72"/>
      <c r="LVU79" s="72"/>
      <c r="LVV79" s="73"/>
      <c r="LVW79" s="548"/>
      <c r="LVX79" s="72"/>
      <c r="LVY79" s="72"/>
      <c r="LWK79" s="72"/>
      <c r="LWL79" s="73"/>
      <c r="LWM79" s="548"/>
      <c r="LWN79" s="72"/>
      <c r="LWO79" s="72"/>
      <c r="LXA79" s="72"/>
      <c r="LXB79" s="73"/>
      <c r="LXC79" s="548"/>
      <c r="LXD79" s="72"/>
      <c r="LXE79" s="72"/>
      <c r="LXQ79" s="72"/>
      <c r="LXR79" s="73"/>
      <c r="LXS79" s="548"/>
      <c r="LXT79" s="72"/>
      <c r="LXU79" s="72"/>
      <c r="LYG79" s="72"/>
      <c r="LYH79" s="73"/>
      <c r="LYI79" s="548"/>
      <c r="LYJ79" s="72"/>
      <c r="LYK79" s="72"/>
      <c r="LYW79" s="72"/>
      <c r="LYX79" s="73"/>
      <c r="LYY79" s="548"/>
      <c r="LYZ79" s="72"/>
      <c r="LZA79" s="72"/>
      <c r="LZM79" s="72"/>
      <c r="LZN79" s="73"/>
      <c r="LZO79" s="548"/>
      <c r="LZP79" s="72"/>
      <c r="LZQ79" s="72"/>
      <c r="MAC79" s="72"/>
      <c r="MAD79" s="73"/>
      <c r="MAE79" s="548"/>
      <c r="MAF79" s="72"/>
      <c r="MAG79" s="72"/>
      <c r="MAS79" s="72"/>
      <c r="MAT79" s="73"/>
      <c r="MAU79" s="548"/>
      <c r="MAV79" s="72"/>
      <c r="MAW79" s="72"/>
      <c r="MBI79" s="72"/>
      <c r="MBJ79" s="73"/>
      <c r="MBK79" s="548"/>
      <c r="MBL79" s="72"/>
      <c r="MBM79" s="72"/>
      <c r="MBY79" s="72"/>
      <c r="MBZ79" s="73"/>
      <c r="MCA79" s="548"/>
      <c r="MCB79" s="72"/>
      <c r="MCC79" s="72"/>
      <c r="MCO79" s="72"/>
      <c r="MCP79" s="73"/>
      <c r="MCQ79" s="548"/>
      <c r="MCR79" s="72"/>
      <c r="MCS79" s="72"/>
      <c r="MDE79" s="72"/>
      <c r="MDF79" s="73"/>
      <c r="MDG79" s="548"/>
      <c r="MDH79" s="72"/>
      <c r="MDI79" s="72"/>
      <c r="MDU79" s="72"/>
      <c r="MDV79" s="73"/>
      <c r="MDW79" s="548"/>
      <c r="MDX79" s="72"/>
      <c r="MDY79" s="72"/>
      <c r="MEK79" s="72"/>
      <c r="MEL79" s="73"/>
      <c r="MEM79" s="548"/>
      <c r="MEN79" s="72"/>
      <c r="MEO79" s="72"/>
      <c r="MFA79" s="72"/>
      <c r="MFB79" s="73"/>
      <c r="MFC79" s="548"/>
      <c r="MFD79" s="72"/>
      <c r="MFE79" s="72"/>
      <c r="MFQ79" s="72"/>
      <c r="MFR79" s="73"/>
      <c r="MFS79" s="548"/>
      <c r="MFT79" s="72"/>
      <c r="MFU79" s="72"/>
      <c r="MGG79" s="72"/>
      <c r="MGH79" s="73"/>
      <c r="MGI79" s="548"/>
      <c r="MGJ79" s="72"/>
      <c r="MGK79" s="72"/>
      <c r="MGW79" s="72"/>
      <c r="MGX79" s="73"/>
      <c r="MGY79" s="548"/>
      <c r="MGZ79" s="72"/>
      <c r="MHA79" s="72"/>
      <c r="MHM79" s="72"/>
      <c r="MHN79" s="73"/>
      <c r="MHO79" s="548"/>
      <c r="MHP79" s="72"/>
      <c r="MHQ79" s="72"/>
      <c r="MIC79" s="72"/>
      <c r="MID79" s="73"/>
      <c r="MIE79" s="548"/>
      <c r="MIF79" s="72"/>
      <c r="MIG79" s="72"/>
      <c r="MIS79" s="72"/>
      <c r="MIT79" s="73"/>
      <c r="MIU79" s="548"/>
      <c r="MIV79" s="72"/>
      <c r="MIW79" s="72"/>
      <c r="MJI79" s="72"/>
      <c r="MJJ79" s="73"/>
      <c r="MJK79" s="548"/>
      <c r="MJL79" s="72"/>
      <c r="MJM79" s="72"/>
      <c r="MJY79" s="72"/>
      <c r="MJZ79" s="73"/>
      <c r="MKA79" s="548"/>
      <c r="MKB79" s="72"/>
      <c r="MKC79" s="72"/>
      <c r="MKO79" s="72"/>
      <c r="MKP79" s="73"/>
      <c r="MKQ79" s="548"/>
      <c r="MKR79" s="72"/>
      <c r="MKS79" s="72"/>
      <c r="MLE79" s="72"/>
      <c r="MLF79" s="73"/>
      <c r="MLG79" s="548"/>
      <c r="MLH79" s="72"/>
      <c r="MLI79" s="72"/>
      <c r="MLU79" s="72"/>
      <c r="MLV79" s="73"/>
      <c r="MLW79" s="548"/>
      <c r="MLX79" s="72"/>
      <c r="MLY79" s="72"/>
      <c r="MMK79" s="72"/>
      <c r="MML79" s="73"/>
      <c r="MMM79" s="548"/>
      <c r="MMN79" s="72"/>
      <c r="MMO79" s="72"/>
      <c r="MNA79" s="72"/>
      <c r="MNB79" s="73"/>
      <c r="MNC79" s="548"/>
      <c r="MND79" s="72"/>
      <c r="MNE79" s="72"/>
      <c r="MNQ79" s="72"/>
      <c r="MNR79" s="73"/>
      <c r="MNS79" s="548"/>
      <c r="MNT79" s="72"/>
      <c r="MNU79" s="72"/>
      <c r="MOG79" s="72"/>
      <c r="MOH79" s="73"/>
      <c r="MOI79" s="548"/>
      <c r="MOJ79" s="72"/>
      <c r="MOK79" s="72"/>
      <c r="MOW79" s="72"/>
      <c r="MOX79" s="73"/>
      <c r="MOY79" s="548"/>
      <c r="MOZ79" s="72"/>
      <c r="MPA79" s="72"/>
      <c r="MPM79" s="72"/>
      <c r="MPN79" s="73"/>
      <c r="MPO79" s="548"/>
      <c r="MPP79" s="72"/>
      <c r="MPQ79" s="72"/>
      <c r="MQC79" s="72"/>
      <c r="MQD79" s="73"/>
      <c r="MQE79" s="548"/>
      <c r="MQF79" s="72"/>
      <c r="MQG79" s="72"/>
      <c r="MQS79" s="72"/>
      <c r="MQT79" s="73"/>
      <c r="MQU79" s="548"/>
      <c r="MQV79" s="72"/>
      <c r="MQW79" s="72"/>
      <c r="MRI79" s="72"/>
      <c r="MRJ79" s="73"/>
      <c r="MRK79" s="548"/>
      <c r="MRL79" s="72"/>
      <c r="MRM79" s="72"/>
      <c r="MRY79" s="72"/>
      <c r="MRZ79" s="73"/>
      <c r="MSA79" s="548"/>
      <c r="MSB79" s="72"/>
      <c r="MSC79" s="72"/>
      <c r="MSO79" s="72"/>
      <c r="MSP79" s="73"/>
      <c r="MSQ79" s="548"/>
      <c r="MSR79" s="72"/>
      <c r="MSS79" s="72"/>
      <c r="MTE79" s="72"/>
      <c r="MTF79" s="73"/>
      <c r="MTG79" s="548"/>
      <c r="MTH79" s="72"/>
      <c r="MTI79" s="72"/>
      <c r="MTU79" s="72"/>
      <c r="MTV79" s="73"/>
      <c r="MTW79" s="548"/>
      <c r="MTX79" s="72"/>
      <c r="MTY79" s="72"/>
      <c r="MUK79" s="72"/>
      <c r="MUL79" s="73"/>
      <c r="MUM79" s="548"/>
      <c r="MUN79" s="72"/>
      <c r="MUO79" s="72"/>
      <c r="MVA79" s="72"/>
      <c r="MVB79" s="73"/>
      <c r="MVC79" s="548"/>
      <c r="MVD79" s="72"/>
      <c r="MVE79" s="72"/>
      <c r="MVQ79" s="72"/>
      <c r="MVR79" s="73"/>
      <c r="MVS79" s="548"/>
      <c r="MVT79" s="72"/>
      <c r="MVU79" s="72"/>
      <c r="MWG79" s="72"/>
      <c r="MWH79" s="73"/>
      <c r="MWI79" s="548"/>
      <c r="MWJ79" s="72"/>
      <c r="MWK79" s="72"/>
      <c r="MWW79" s="72"/>
      <c r="MWX79" s="73"/>
      <c r="MWY79" s="548"/>
      <c r="MWZ79" s="72"/>
      <c r="MXA79" s="72"/>
      <c r="MXM79" s="72"/>
      <c r="MXN79" s="73"/>
      <c r="MXO79" s="548"/>
      <c r="MXP79" s="72"/>
      <c r="MXQ79" s="72"/>
      <c r="MYC79" s="72"/>
      <c r="MYD79" s="73"/>
      <c r="MYE79" s="548"/>
      <c r="MYF79" s="72"/>
      <c r="MYG79" s="72"/>
      <c r="MYS79" s="72"/>
      <c r="MYT79" s="73"/>
      <c r="MYU79" s="548"/>
      <c r="MYV79" s="72"/>
      <c r="MYW79" s="72"/>
      <c r="MZI79" s="72"/>
      <c r="MZJ79" s="73"/>
      <c r="MZK79" s="548"/>
      <c r="MZL79" s="72"/>
      <c r="MZM79" s="72"/>
      <c r="MZY79" s="72"/>
      <c r="MZZ79" s="73"/>
      <c r="NAA79" s="548"/>
      <c r="NAB79" s="72"/>
      <c r="NAC79" s="72"/>
      <c r="NAO79" s="72"/>
      <c r="NAP79" s="73"/>
      <c r="NAQ79" s="548"/>
      <c r="NAR79" s="72"/>
      <c r="NAS79" s="72"/>
      <c r="NBE79" s="72"/>
      <c r="NBF79" s="73"/>
      <c r="NBG79" s="548"/>
      <c r="NBH79" s="72"/>
      <c r="NBI79" s="72"/>
      <c r="NBU79" s="72"/>
      <c r="NBV79" s="73"/>
      <c r="NBW79" s="548"/>
      <c r="NBX79" s="72"/>
      <c r="NBY79" s="72"/>
      <c r="NCK79" s="72"/>
      <c r="NCL79" s="73"/>
      <c r="NCM79" s="548"/>
      <c r="NCN79" s="72"/>
      <c r="NCO79" s="72"/>
      <c r="NDA79" s="72"/>
      <c r="NDB79" s="73"/>
      <c r="NDC79" s="548"/>
      <c r="NDD79" s="72"/>
      <c r="NDE79" s="72"/>
      <c r="NDQ79" s="72"/>
      <c r="NDR79" s="73"/>
      <c r="NDS79" s="548"/>
      <c r="NDT79" s="72"/>
      <c r="NDU79" s="72"/>
      <c r="NEG79" s="72"/>
      <c r="NEH79" s="73"/>
      <c r="NEI79" s="548"/>
      <c r="NEJ79" s="72"/>
      <c r="NEK79" s="72"/>
      <c r="NEW79" s="72"/>
      <c r="NEX79" s="73"/>
      <c r="NEY79" s="548"/>
      <c r="NEZ79" s="72"/>
      <c r="NFA79" s="72"/>
      <c r="NFM79" s="72"/>
      <c r="NFN79" s="73"/>
      <c r="NFO79" s="548"/>
      <c r="NFP79" s="72"/>
      <c r="NFQ79" s="72"/>
      <c r="NGC79" s="72"/>
      <c r="NGD79" s="73"/>
      <c r="NGE79" s="548"/>
      <c r="NGF79" s="72"/>
      <c r="NGG79" s="72"/>
      <c r="NGS79" s="72"/>
      <c r="NGT79" s="73"/>
      <c r="NGU79" s="548"/>
      <c r="NGV79" s="72"/>
      <c r="NGW79" s="72"/>
      <c r="NHI79" s="72"/>
      <c r="NHJ79" s="73"/>
      <c r="NHK79" s="548"/>
      <c r="NHL79" s="72"/>
      <c r="NHM79" s="72"/>
      <c r="NHY79" s="72"/>
      <c r="NHZ79" s="73"/>
      <c r="NIA79" s="548"/>
      <c r="NIB79" s="72"/>
      <c r="NIC79" s="72"/>
      <c r="NIO79" s="72"/>
      <c r="NIP79" s="73"/>
      <c r="NIQ79" s="548"/>
      <c r="NIR79" s="72"/>
      <c r="NIS79" s="72"/>
      <c r="NJE79" s="72"/>
      <c r="NJF79" s="73"/>
      <c r="NJG79" s="548"/>
      <c r="NJH79" s="72"/>
      <c r="NJI79" s="72"/>
      <c r="NJU79" s="72"/>
      <c r="NJV79" s="73"/>
      <c r="NJW79" s="548"/>
      <c r="NJX79" s="72"/>
      <c r="NJY79" s="72"/>
      <c r="NKK79" s="72"/>
      <c r="NKL79" s="73"/>
      <c r="NKM79" s="548"/>
      <c r="NKN79" s="72"/>
      <c r="NKO79" s="72"/>
      <c r="NLA79" s="72"/>
      <c r="NLB79" s="73"/>
      <c r="NLC79" s="548"/>
      <c r="NLD79" s="72"/>
      <c r="NLE79" s="72"/>
      <c r="NLQ79" s="72"/>
      <c r="NLR79" s="73"/>
      <c r="NLS79" s="548"/>
      <c r="NLT79" s="72"/>
      <c r="NLU79" s="72"/>
      <c r="NMG79" s="72"/>
      <c r="NMH79" s="73"/>
      <c r="NMI79" s="548"/>
      <c r="NMJ79" s="72"/>
      <c r="NMK79" s="72"/>
      <c r="NMW79" s="72"/>
      <c r="NMX79" s="73"/>
      <c r="NMY79" s="548"/>
      <c r="NMZ79" s="72"/>
      <c r="NNA79" s="72"/>
      <c r="NNM79" s="72"/>
      <c r="NNN79" s="73"/>
      <c r="NNO79" s="548"/>
      <c r="NNP79" s="72"/>
      <c r="NNQ79" s="72"/>
      <c r="NOC79" s="72"/>
      <c r="NOD79" s="73"/>
      <c r="NOE79" s="548"/>
      <c r="NOF79" s="72"/>
      <c r="NOG79" s="72"/>
      <c r="NOS79" s="72"/>
      <c r="NOT79" s="73"/>
      <c r="NOU79" s="548"/>
      <c r="NOV79" s="72"/>
      <c r="NOW79" s="72"/>
      <c r="NPI79" s="72"/>
      <c r="NPJ79" s="73"/>
      <c r="NPK79" s="548"/>
      <c r="NPL79" s="72"/>
      <c r="NPM79" s="72"/>
      <c r="NPY79" s="72"/>
      <c r="NPZ79" s="73"/>
      <c r="NQA79" s="548"/>
      <c r="NQB79" s="72"/>
      <c r="NQC79" s="72"/>
      <c r="NQO79" s="72"/>
      <c r="NQP79" s="73"/>
      <c r="NQQ79" s="548"/>
      <c r="NQR79" s="72"/>
      <c r="NQS79" s="72"/>
      <c r="NRE79" s="72"/>
      <c r="NRF79" s="73"/>
      <c r="NRG79" s="548"/>
      <c r="NRH79" s="72"/>
      <c r="NRI79" s="72"/>
      <c r="NRU79" s="72"/>
      <c r="NRV79" s="73"/>
      <c r="NRW79" s="548"/>
      <c r="NRX79" s="72"/>
      <c r="NRY79" s="72"/>
      <c r="NSK79" s="72"/>
      <c r="NSL79" s="73"/>
      <c r="NSM79" s="548"/>
      <c r="NSN79" s="72"/>
      <c r="NSO79" s="72"/>
      <c r="NTA79" s="72"/>
      <c r="NTB79" s="73"/>
      <c r="NTC79" s="548"/>
      <c r="NTD79" s="72"/>
      <c r="NTE79" s="72"/>
      <c r="NTQ79" s="72"/>
      <c r="NTR79" s="73"/>
      <c r="NTS79" s="548"/>
      <c r="NTT79" s="72"/>
      <c r="NTU79" s="72"/>
      <c r="NUG79" s="72"/>
      <c r="NUH79" s="73"/>
      <c r="NUI79" s="548"/>
      <c r="NUJ79" s="72"/>
      <c r="NUK79" s="72"/>
      <c r="NUW79" s="72"/>
      <c r="NUX79" s="73"/>
      <c r="NUY79" s="548"/>
      <c r="NUZ79" s="72"/>
      <c r="NVA79" s="72"/>
      <c r="NVM79" s="72"/>
      <c r="NVN79" s="73"/>
      <c r="NVO79" s="548"/>
      <c r="NVP79" s="72"/>
      <c r="NVQ79" s="72"/>
      <c r="NWC79" s="72"/>
      <c r="NWD79" s="73"/>
      <c r="NWE79" s="548"/>
      <c r="NWF79" s="72"/>
      <c r="NWG79" s="72"/>
      <c r="NWS79" s="72"/>
      <c r="NWT79" s="73"/>
      <c r="NWU79" s="548"/>
      <c r="NWV79" s="72"/>
      <c r="NWW79" s="72"/>
      <c r="NXI79" s="72"/>
      <c r="NXJ79" s="73"/>
      <c r="NXK79" s="548"/>
      <c r="NXL79" s="72"/>
      <c r="NXM79" s="72"/>
      <c r="NXY79" s="72"/>
      <c r="NXZ79" s="73"/>
      <c r="NYA79" s="548"/>
      <c r="NYB79" s="72"/>
      <c r="NYC79" s="72"/>
      <c r="NYO79" s="72"/>
      <c r="NYP79" s="73"/>
      <c r="NYQ79" s="548"/>
      <c r="NYR79" s="72"/>
      <c r="NYS79" s="72"/>
      <c r="NZE79" s="72"/>
      <c r="NZF79" s="73"/>
      <c r="NZG79" s="548"/>
      <c r="NZH79" s="72"/>
      <c r="NZI79" s="72"/>
      <c r="NZU79" s="72"/>
      <c r="NZV79" s="73"/>
      <c r="NZW79" s="548"/>
      <c r="NZX79" s="72"/>
      <c r="NZY79" s="72"/>
      <c r="OAK79" s="72"/>
      <c r="OAL79" s="73"/>
      <c r="OAM79" s="548"/>
      <c r="OAN79" s="72"/>
      <c r="OAO79" s="72"/>
      <c r="OBA79" s="72"/>
      <c r="OBB79" s="73"/>
      <c r="OBC79" s="548"/>
      <c r="OBD79" s="72"/>
      <c r="OBE79" s="72"/>
      <c r="OBQ79" s="72"/>
      <c r="OBR79" s="73"/>
      <c r="OBS79" s="548"/>
      <c r="OBT79" s="72"/>
      <c r="OBU79" s="72"/>
      <c r="OCG79" s="72"/>
      <c r="OCH79" s="73"/>
      <c r="OCI79" s="548"/>
      <c r="OCJ79" s="72"/>
      <c r="OCK79" s="72"/>
      <c r="OCW79" s="72"/>
      <c r="OCX79" s="73"/>
      <c r="OCY79" s="548"/>
      <c r="OCZ79" s="72"/>
      <c r="ODA79" s="72"/>
      <c r="ODM79" s="72"/>
      <c r="ODN79" s="73"/>
      <c r="ODO79" s="548"/>
      <c r="ODP79" s="72"/>
      <c r="ODQ79" s="72"/>
      <c r="OEC79" s="72"/>
      <c r="OED79" s="73"/>
      <c r="OEE79" s="548"/>
      <c r="OEF79" s="72"/>
      <c r="OEG79" s="72"/>
      <c r="OES79" s="72"/>
      <c r="OET79" s="73"/>
      <c r="OEU79" s="548"/>
      <c r="OEV79" s="72"/>
      <c r="OEW79" s="72"/>
      <c r="OFI79" s="72"/>
      <c r="OFJ79" s="73"/>
      <c r="OFK79" s="548"/>
      <c r="OFL79" s="72"/>
      <c r="OFM79" s="72"/>
      <c r="OFY79" s="72"/>
      <c r="OFZ79" s="73"/>
      <c r="OGA79" s="548"/>
      <c r="OGB79" s="72"/>
      <c r="OGC79" s="72"/>
      <c r="OGO79" s="72"/>
      <c r="OGP79" s="73"/>
      <c r="OGQ79" s="548"/>
      <c r="OGR79" s="72"/>
      <c r="OGS79" s="72"/>
      <c r="OHE79" s="72"/>
      <c r="OHF79" s="73"/>
      <c r="OHG79" s="548"/>
      <c r="OHH79" s="72"/>
      <c r="OHI79" s="72"/>
      <c r="OHU79" s="72"/>
      <c r="OHV79" s="73"/>
      <c r="OHW79" s="548"/>
      <c r="OHX79" s="72"/>
      <c r="OHY79" s="72"/>
      <c r="OIK79" s="72"/>
      <c r="OIL79" s="73"/>
      <c r="OIM79" s="548"/>
      <c r="OIN79" s="72"/>
      <c r="OIO79" s="72"/>
      <c r="OJA79" s="72"/>
      <c r="OJB79" s="73"/>
      <c r="OJC79" s="548"/>
      <c r="OJD79" s="72"/>
      <c r="OJE79" s="72"/>
      <c r="OJQ79" s="72"/>
      <c r="OJR79" s="73"/>
      <c r="OJS79" s="548"/>
      <c r="OJT79" s="72"/>
      <c r="OJU79" s="72"/>
      <c r="OKG79" s="72"/>
      <c r="OKH79" s="73"/>
      <c r="OKI79" s="548"/>
      <c r="OKJ79" s="72"/>
      <c r="OKK79" s="72"/>
      <c r="OKW79" s="72"/>
      <c r="OKX79" s="73"/>
      <c r="OKY79" s="548"/>
      <c r="OKZ79" s="72"/>
      <c r="OLA79" s="72"/>
      <c r="OLM79" s="72"/>
      <c r="OLN79" s="73"/>
      <c r="OLO79" s="548"/>
      <c r="OLP79" s="72"/>
      <c r="OLQ79" s="72"/>
      <c r="OMC79" s="72"/>
      <c r="OMD79" s="73"/>
      <c r="OME79" s="548"/>
      <c r="OMF79" s="72"/>
      <c r="OMG79" s="72"/>
      <c r="OMS79" s="72"/>
      <c r="OMT79" s="73"/>
      <c r="OMU79" s="548"/>
      <c r="OMV79" s="72"/>
      <c r="OMW79" s="72"/>
      <c r="ONI79" s="72"/>
      <c r="ONJ79" s="73"/>
      <c r="ONK79" s="548"/>
      <c r="ONL79" s="72"/>
      <c r="ONM79" s="72"/>
      <c r="ONY79" s="72"/>
      <c r="ONZ79" s="73"/>
      <c r="OOA79" s="548"/>
      <c r="OOB79" s="72"/>
      <c r="OOC79" s="72"/>
      <c r="OOO79" s="72"/>
      <c r="OOP79" s="73"/>
      <c r="OOQ79" s="548"/>
      <c r="OOR79" s="72"/>
      <c r="OOS79" s="72"/>
      <c r="OPE79" s="72"/>
      <c r="OPF79" s="73"/>
      <c r="OPG79" s="548"/>
      <c r="OPH79" s="72"/>
      <c r="OPI79" s="72"/>
      <c r="OPU79" s="72"/>
      <c r="OPV79" s="73"/>
      <c r="OPW79" s="548"/>
      <c r="OPX79" s="72"/>
      <c r="OPY79" s="72"/>
      <c r="OQK79" s="72"/>
      <c r="OQL79" s="73"/>
      <c r="OQM79" s="548"/>
      <c r="OQN79" s="72"/>
      <c r="OQO79" s="72"/>
      <c r="ORA79" s="72"/>
      <c r="ORB79" s="73"/>
      <c r="ORC79" s="548"/>
      <c r="ORD79" s="72"/>
      <c r="ORE79" s="72"/>
      <c r="ORQ79" s="72"/>
      <c r="ORR79" s="73"/>
      <c r="ORS79" s="548"/>
      <c r="ORT79" s="72"/>
      <c r="ORU79" s="72"/>
      <c r="OSG79" s="72"/>
      <c r="OSH79" s="73"/>
      <c r="OSI79" s="548"/>
      <c r="OSJ79" s="72"/>
      <c r="OSK79" s="72"/>
      <c r="OSW79" s="72"/>
      <c r="OSX79" s="73"/>
      <c r="OSY79" s="548"/>
      <c r="OSZ79" s="72"/>
      <c r="OTA79" s="72"/>
      <c r="OTM79" s="72"/>
      <c r="OTN79" s="73"/>
      <c r="OTO79" s="548"/>
      <c r="OTP79" s="72"/>
      <c r="OTQ79" s="72"/>
      <c r="OUC79" s="72"/>
      <c r="OUD79" s="73"/>
      <c r="OUE79" s="548"/>
      <c r="OUF79" s="72"/>
      <c r="OUG79" s="72"/>
      <c r="OUS79" s="72"/>
      <c r="OUT79" s="73"/>
      <c r="OUU79" s="548"/>
      <c r="OUV79" s="72"/>
      <c r="OUW79" s="72"/>
      <c r="OVI79" s="72"/>
      <c r="OVJ79" s="73"/>
      <c r="OVK79" s="548"/>
      <c r="OVL79" s="72"/>
      <c r="OVM79" s="72"/>
      <c r="OVY79" s="72"/>
      <c r="OVZ79" s="73"/>
      <c r="OWA79" s="548"/>
      <c r="OWB79" s="72"/>
      <c r="OWC79" s="72"/>
      <c r="OWO79" s="72"/>
      <c r="OWP79" s="73"/>
      <c r="OWQ79" s="548"/>
      <c r="OWR79" s="72"/>
      <c r="OWS79" s="72"/>
      <c r="OXE79" s="72"/>
      <c r="OXF79" s="73"/>
      <c r="OXG79" s="548"/>
      <c r="OXH79" s="72"/>
      <c r="OXI79" s="72"/>
      <c r="OXU79" s="72"/>
      <c r="OXV79" s="73"/>
      <c r="OXW79" s="548"/>
      <c r="OXX79" s="72"/>
      <c r="OXY79" s="72"/>
      <c r="OYK79" s="72"/>
      <c r="OYL79" s="73"/>
      <c r="OYM79" s="548"/>
      <c r="OYN79" s="72"/>
      <c r="OYO79" s="72"/>
      <c r="OZA79" s="72"/>
      <c r="OZB79" s="73"/>
      <c r="OZC79" s="548"/>
      <c r="OZD79" s="72"/>
      <c r="OZE79" s="72"/>
      <c r="OZQ79" s="72"/>
      <c r="OZR79" s="73"/>
      <c r="OZS79" s="548"/>
      <c r="OZT79" s="72"/>
      <c r="OZU79" s="72"/>
      <c r="PAG79" s="72"/>
      <c r="PAH79" s="73"/>
      <c r="PAI79" s="548"/>
      <c r="PAJ79" s="72"/>
      <c r="PAK79" s="72"/>
      <c r="PAW79" s="72"/>
      <c r="PAX79" s="73"/>
      <c r="PAY79" s="548"/>
      <c r="PAZ79" s="72"/>
      <c r="PBA79" s="72"/>
      <c r="PBM79" s="72"/>
      <c r="PBN79" s="73"/>
      <c r="PBO79" s="548"/>
      <c r="PBP79" s="72"/>
      <c r="PBQ79" s="72"/>
      <c r="PCC79" s="72"/>
      <c r="PCD79" s="73"/>
      <c r="PCE79" s="548"/>
      <c r="PCF79" s="72"/>
      <c r="PCG79" s="72"/>
      <c r="PCS79" s="72"/>
      <c r="PCT79" s="73"/>
      <c r="PCU79" s="548"/>
      <c r="PCV79" s="72"/>
      <c r="PCW79" s="72"/>
      <c r="PDI79" s="72"/>
      <c r="PDJ79" s="73"/>
      <c r="PDK79" s="548"/>
      <c r="PDL79" s="72"/>
      <c r="PDM79" s="72"/>
      <c r="PDY79" s="72"/>
      <c r="PDZ79" s="73"/>
      <c r="PEA79" s="548"/>
      <c r="PEB79" s="72"/>
      <c r="PEC79" s="72"/>
      <c r="PEO79" s="72"/>
      <c r="PEP79" s="73"/>
      <c r="PEQ79" s="548"/>
      <c r="PER79" s="72"/>
      <c r="PES79" s="72"/>
      <c r="PFE79" s="72"/>
      <c r="PFF79" s="73"/>
      <c r="PFG79" s="548"/>
      <c r="PFH79" s="72"/>
      <c r="PFI79" s="72"/>
      <c r="PFU79" s="72"/>
      <c r="PFV79" s="73"/>
      <c r="PFW79" s="548"/>
      <c r="PFX79" s="72"/>
      <c r="PFY79" s="72"/>
      <c r="PGK79" s="72"/>
      <c r="PGL79" s="73"/>
      <c r="PGM79" s="548"/>
      <c r="PGN79" s="72"/>
      <c r="PGO79" s="72"/>
      <c r="PHA79" s="72"/>
      <c r="PHB79" s="73"/>
      <c r="PHC79" s="548"/>
      <c r="PHD79" s="72"/>
      <c r="PHE79" s="72"/>
      <c r="PHQ79" s="72"/>
      <c r="PHR79" s="73"/>
      <c r="PHS79" s="548"/>
      <c r="PHT79" s="72"/>
      <c r="PHU79" s="72"/>
      <c r="PIG79" s="72"/>
      <c r="PIH79" s="73"/>
      <c r="PII79" s="548"/>
      <c r="PIJ79" s="72"/>
      <c r="PIK79" s="72"/>
      <c r="PIW79" s="72"/>
      <c r="PIX79" s="73"/>
      <c r="PIY79" s="548"/>
      <c r="PIZ79" s="72"/>
      <c r="PJA79" s="72"/>
      <c r="PJM79" s="72"/>
      <c r="PJN79" s="73"/>
      <c r="PJO79" s="548"/>
      <c r="PJP79" s="72"/>
      <c r="PJQ79" s="72"/>
      <c r="PKC79" s="72"/>
      <c r="PKD79" s="73"/>
      <c r="PKE79" s="548"/>
      <c r="PKF79" s="72"/>
      <c r="PKG79" s="72"/>
      <c r="PKS79" s="72"/>
      <c r="PKT79" s="73"/>
      <c r="PKU79" s="548"/>
      <c r="PKV79" s="72"/>
      <c r="PKW79" s="72"/>
      <c r="PLI79" s="72"/>
      <c r="PLJ79" s="73"/>
      <c r="PLK79" s="548"/>
      <c r="PLL79" s="72"/>
      <c r="PLM79" s="72"/>
      <c r="PLY79" s="72"/>
      <c r="PLZ79" s="73"/>
      <c r="PMA79" s="548"/>
      <c r="PMB79" s="72"/>
      <c r="PMC79" s="72"/>
      <c r="PMO79" s="72"/>
      <c r="PMP79" s="73"/>
      <c r="PMQ79" s="548"/>
      <c r="PMR79" s="72"/>
      <c r="PMS79" s="72"/>
      <c r="PNE79" s="72"/>
      <c r="PNF79" s="73"/>
      <c r="PNG79" s="548"/>
      <c r="PNH79" s="72"/>
      <c r="PNI79" s="72"/>
      <c r="PNU79" s="72"/>
      <c r="PNV79" s="73"/>
      <c r="PNW79" s="548"/>
      <c r="PNX79" s="72"/>
      <c r="PNY79" s="72"/>
      <c r="POK79" s="72"/>
      <c r="POL79" s="73"/>
      <c r="POM79" s="548"/>
      <c r="PON79" s="72"/>
      <c r="POO79" s="72"/>
      <c r="PPA79" s="72"/>
      <c r="PPB79" s="73"/>
      <c r="PPC79" s="548"/>
      <c r="PPD79" s="72"/>
      <c r="PPE79" s="72"/>
      <c r="PPQ79" s="72"/>
      <c r="PPR79" s="73"/>
      <c r="PPS79" s="548"/>
      <c r="PPT79" s="72"/>
      <c r="PPU79" s="72"/>
      <c r="PQG79" s="72"/>
      <c r="PQH79" s="73"/>
      <c r="PQI79" s="548"/>
      <c r="PQJ79" s="72"/>
      <c r="PQK79" s="72"/>
      <c r="PQW79" s="72"/>
      <c r="PQX79" s="73"/>
      <c r="PQY79" s="548"/>
      <c r="PQZ79" s="72"/>
      <c r="PRA79" s="72"/>
      <c r="PRM79" s="72"/>
      <c r="PRN79" s="73"/>
      <c r="PRO79" s="548"/>
      <c r="PRP79" s="72"/>
      <c r="PRQ79" s="72"/>
      <c r="PSC79" s="72"/>
      <c r="PSD79" s="73"/>
      <c r="PSE79" s="548"/>
      <c r="PSF79" s="72"/>
      <c r="PSG79" s="72"/>
      <c r="PSS79" s="72"/>
      <c r="PST79" s="73"/>
      <c r="PSU79" s="548"/>
      <c r="PSV79" s="72"/>
      <c r="PSW79" s="72"/>
      <c r="PTI79" s="72"/>
      <c r="PTJ79" s="73"/>
      <c r="PTK79" s="548"/>
      <c r="PTL79" s="72"/>
      <c r="PTM79" s="72"/>
      <c r="PTY79" s="72"/>
      <c r="PTZ79" s="73"/>
      <c r="PUA79" s="548"/>
      <c r="PUB79" s="72"/>
      <c r="PUC79" s="72"/>
      <c r="PUO79" s="72"/>
      <c r="PUP79" s="73"/>
      <c r="PUQ79" s="548"/>
      <c r="PUR79" s="72"/>
      <c r="PUS79" s="72"/>
      <c r="PVE79" s="72"/>
      <c r="PVF79" s="73"/>
      <c r="PVG79" s="548"/>
      <c r="PVH79" s="72"/>
      <c r="PVI79" s="72"/>
      <c r="PVU79" s="72"/>
      <c r="PVV79" s="73"/>
      <c r="PVW79" s="548"/>
      <c r="PVX79" s="72"/>
      <c r="PVY79" s="72"/>
      <c r="PWK79" s="72"/>
      <c r="PWL79" s="73"/>
      <c r="PWM79" s="548"/>
      <c r="PWN79" s="72"/>
      <c r="PWO79" s="72"/>
      <c r="PXA79" s="72"/>
      <c r="PXB79" s="73"/>
      <c r="PXC79" s="548"/>
      <c r="PXD79" s="72"/>
      <c r="PXE79" s="72"/>
      <c r="PXQ79" s="72"/>
      <c r="PXR79" s="73"/>
      <c r="PXS79" s="548"/>
      <c r="PXT79" s="72"/>
      <c r="PXU79" s="72"/>
      <c r="PYG79" s="72"/>
      <c r="PYH79" s="73"/>
      <c r="PYI79" s="548"/>
      <c r="PYJ79" s="72"/>
      <c r="PYK79" s="72"/>
      <c r="PYW79" s="72"/>
      <c r="PYX79" s="73"/>
      <c r="PYY79" s="548"/>
      <c r="PYZ79" s="72"/>
      <c r="PZA79" s="72"/>
      <c r="PZM79" s="72"/>
      <c r="PZN79" s="73"/>
      <c r="PZO79" s="548"/>
      <c r="PZP79" s="72"/>
      <c r="PZQ79" s="72"/>
      <c r="QAC79" s="72"/>
      <c r="QAD79" s="73"/>
      <c r="QAE79" s="548"/>
      <c r="QAF79" s="72"/>
      <c r="QAG79" s="72"/>
      <c r="QAS79" s="72"/>
      <c r="QAT79" s="73"/>
      <c r="QAU79" s="548"/>
      <c r="QAV79" s="72"/>
      <c r="QAW79" s="72"/>
      <c r="QBI79" s="72"/>
      <c r="QBJ79" s="73"/>
      <c r="QBK79" s="548"/>
      <c r="QBL79" s="72"/>
      <c r="QBM79" s="72"/>
      <c r="QBY79" s="72"/>
      <c r="QBZ79" s="73"/>
      <c r="QCA79" s="548"/>
      <c r="QCB79" s="72"/>
      <c r="QCC79" s="72"/>
      <c r="QCO79" s="72"/>
      <c r="QCP79" s="73"/>
      <c r="QCQ79" s="548"/>
      <c r="QCR79" s="72"/>
      <c r="QCS79" s="72"/>
      <c r="QDE79" s="72"/>
      <c r="QDF79" s="73"/>
      <c r="QDG79" s="548"/>
      <c r="QDH79" s="72"/>
      <c r="QDI79" s="72"/>
      <c r="QDU79" s="72"/>
      <c r="QDV79" s="73"/>
      <c r="QDW79" s="548"/>
      <c r="QDX79" s="72"/>
      <c r="QDY79" s="72"/>
      <c r="QEK79" s="72"/>
      <c r="QEL79" s="73"/>
      <c r="QEM79" s="548"/>
      <c r="QEN79" s="72"/>
      <c r="QEO79" s="72"/>
      <c r="QFA79" s="72"/>
      <c r="QFB79" s="73"/>
      <c r="QFC79" s="548"/>
      <c r="QFD79" s="72"/>
      <c r="QFE79" s="72"/>
      <c r="QFQ79" s="72"/>
      <c r="QFR79" s="73"/>
      <c r="QFS79" s="548"/>
      <c r="QFT79" s="72"/>
      <c r="QFU79" s="72"/>
      <c r="QGG79" s="72"/>
      <c r="QGH79" s="73"/>
      <c r="QGI79" s="548"/>
      <c r="QGJ79" s="72"/>
      <c r="QGK79" s="72"/>
      <c r="QGW79" s="72"/>
      <c r="QGX79" s="73"/>
      <c r="QGY79" s="548"/>
      <c r="QGZ79" s="72"/>
      <c r="QHA79" s="72"/>
      <c r="QHM79" s="72"/>
      <c r="QHN79" s="73"/>
      <c r="QHO79" s="548"/>
      <c r="QHP79" s="72"/>
      <c r="QHQ79" s="72"/>
      <c r="QIC79" s="72"/>
      <c r="QID79" s="73"/>
      <c r="QIE79" s="548"/>
      <c r="QIF79" s="72"/>
      <c r="QIG79" s="72"/>
      <c r="QIS79" s="72"/>
      <c r="QIT79" s="73"/>
      <c r="QIU79" s="548"/>
      <c r="QIV79" s="72"/>
      <c r="QIW79" s="72"/>
      <c r="QJI79" s="72"/>
      <c r="QJJ79" s="73"/>
      <c r="QJK79" s="548"/>
      <c r="QJL79" s="72"/>
      <c r="QJM79" s="72"/>
      <c r="QJY79" s="72"/>
      <c r="QJZ79" s="73"/>
      <c r="QKA79" s="548"/>
      <c r="QKB79" s="72"/>
      <c r="QKC79" s="72"/>
      <c r="QKO79" s="72"/>
      <c r="QKP79" s="73"/>
      <c r="QKQ79" s="548"/>
      <c r="QKR79" s="72"/>
      <c r="QKS79" s="72"/>
      <c r="QLE79" s="72"/>
      <c r="QLF79" s="73"/>
      <c r="QLG79" s="548"/>
      <c r="QLH79" s="72"/>
      <c r="QLI79" s="72"/>
      <c r="QLU79" s="72"/>
      <c r="QLV79" s="73"/>
      <c r="QLW79" s="548"/>
      <c r="QLX79" s="72"/>
      <c r="QLY79" s="72"/>
      <c r="QMK79" s="72"/>
      <c r="QML79" s="73"/>
      <c r="QMM79" s="548"/>
      <c r="QMN79" s="72"/>
      <c r="QMO79" s="72"/>
      <c r="QNA79" s="72"/>
      <c r="QNB79" s="73"/>
      <c r="QNC79" s="548"/>
      <c r="QND79" s="72"/>
      <c r="QNE79" s="72"/>
      <c r="QNQ79" s="72"/>
      <c r="QNR79" s="73"/>
      <c r="QNS79" s="548"/>
      <c r="QNT79" s="72"/>
      <c r="QNU79" s="72"/>
      <c r="QOG79" s="72"/>
      <c r="QOH79" s="73"/>
      <c r="QOI79" s="548"/>
      <c r="QOJ79" s="72"/>
      <c r="QOK79" s="72"/>
      <c r="QOW79" s="72"/>
      <c r="QOX79" s="73"/>
      <c r="QOY79" s="548"/>
      <c r="QOZ79" s="72"/>
      <c r="QPA79" s="72"/>
      <c r="QPM79" s="72"/>
      <c r="QPN79" s="73"/>
      <c r="QPO79" s="548"/>
      <c r="QPP79" s="72"/>
      <c r="QPQ79" s="72"/>
      <c r="QQC79" s="72"/>
      <c r="QQD79" s="73"/>
      <c r="QQE79" s="548"/>
      <c r="QQF79" s="72"/>
      <c r="QQG79" s="72"/>
      <c r="QQS79" s="72"/>
      <c r="QQT79" s="73"/>
      <c r="QQU79" s="548"/>
      <c r="QQV79" s="72"/>
      <c r="QQW79" s="72"/>
      <c r="QRI79" s="72"/>
      <c r="QRJ79" s="73"/>
      <c r="QRK79" s="548"/>
      <c r="QRL79" s="72"/>
      <c r="QRM79" s="72"/>
      <c r="QRY79" s="72"/>
      <c r="QRZ79" s="73"/>
      <c r="QSA79" s="548"/>
      <c r="QSB79" s="72"/>
      <c r="QSC79" s="72"/>
      <c r="QSO79" s="72"/>
      <c r="QSP79" s="73"/>
      <c r="QSQ79" s="548"/>
      <c r="QSR79" s="72"/>
      <c r="QSS79" s="72"/>
      <c r="QTE79" s="72"/>
      <c r="QTF79" s="73"/>
      <c r="QTG79" s="548"/>
      <c r="QTH79" s="72"/>
      <c r="QTI79" s="72"/>
      <c r="QTU79" s="72"/>
      <c r="QTV79" s="73"/>
      <c r="QTW79" s="548"/>
      <c r="QTX79" s="72"/>
      <c r="QTY79" s="72"/>
      <c r="QUK79" s="72"/>
      <c r="QUL79" s="73"/>
      <c r="QUM79" s="548"/>
      <c r="QUN79" s="72"/>
      <c r="QUO79" s="72"/>
      <c r="QVA79" s="72"/>
      <c r="QVB79" s="73"/>
      <c r="QVC79" s="548"/>
      <c r="QVD79" s="72"/>
      <c r="QVE79" s="72"/>
      <c r="QVQ79" s="72"/>
      <c r="QVR79" s="73"/>
      <c r="QVS79" s="548"/>
      <c r="QVT79" s="72"/>
      <c r="QVU79" s="72"/>
      <c r="QWG79" s="72"/>
      <c r="QWH79" s="73"/>
      <c r="QWI79" s="548"/>
      <c r="QWJ79" s="72"/>
      <c r="QWK79" s="72"/>
      <c r="QWW79" s="72"/>
      <c r="QWX79" s="73"/>
      <c r="QWY79" s="548"/>
      <c r="QWZ79" s="72"/>
      <c r="QXA79" s="72"/>
      <c r="QXM79" s="72"/>
      <c r="QXN79" s="73"/>
      <c r="QXO79" s="548"/>
      <c r="QXP79" s="72"/>
      <c r="QXQ79" s="72"/>
      <c r="QYC79" s="72"/>
      <c r="QYD79" s="73"/>
      <c r="QYE79" s="548"/>
      <c r="QYF79" s="72"/>
      <c r="QYG79" s="72"/>
      <c r="QYS79" s="72"/>
      <c r="QYT79" s="73"/>
      <c r="QYU79" s="548"/>
      <c r="QYV79" s="72"/>
      <c r="QYW79" s="72"/>
      <c r="QZI79" s="72"/>
      <c r="QZJ79" s="73"/>
      <c r="QZK79" s="548"/>
      <c r="QZL79" s="72"/>
      <c r="QZM79" s="72"/>
      <c r="QZY79" s="72"/>
      <c r="QZZ79" s="73"/>
      <c r="RAA79" s="548"/>
      <c r="RAB79" s="72"/>
      <c r="RAC79" s="72"/>
      <c r="RAO79" s="72"/>
      <c r="RAP79" s="73"/>
      <c r="RAQ79" s="548"/>
      <c r="RAR79" s="72"/>
      <c r="RAS79" s="72"/>
      <c r="RBE79" s="72"/>
      <c r="RBF79" s="73"/>
      <c r="RBG79" s="548"/>
      <c r="RBH79" s="72"/>
      <c r="RBI79" s="72"/>
      <c r="RBU79" s="72"/>
      <c r="RBV79" s="73"/>
      <c r="RBW79" s="548"/>
      <c r="RBX79" s="72"/>
      <c r="RBY79" s="72"/>
      <c r="RCK79" s="72"/>
      <c r="RCL79" s="73"/>
      <c r="RCM79" s="548"/>
      <c r="RCN79" s="72"/>
      <c r="RCO79" s="72"/>
      <c r="RDA79" s="72"/>
      <c r="RDB79" s="73"/>
      <c r="RDC79" s="548"/>
      <c r="RDD79" s="72"/>
      <c r="RDE79" s="72"/>
      <c r="RDQ79" s="72"/>
      <c r="RDR79" s="73"/>
      <c r="RDS79" s="548"/>
      <c r="RDT79" s="72"/>
      <c r="RDU79" s="72"/>
      <c r="REG79" s="72"/>
      <c r="REH79" s="73"/>
      <c r="REI79" s="548"/>
      <c r="REJ79" s="72"/>
      <c r="REK79" s="72"/>
      <c r="REW79" s="72"/>
      <c r="REX79" s="73"/>
      <c r="REY79" s="548"/>
      <c r="REZ79" s="72"/>
      <c r="RFA79" s="72"/>
      <c r="RFM79" s="72"/>
      <c r="RFN79" s="73"/>
      <c r="RFO79" s="548"/>
      <c r="RFP79" s="72"/>
      <c r="RFQ79" s="72"/>
      <c r="RGC79" s="72"/>
      <c r="RGD79" s="73"/>
      <c r="RGE79" s="548"/>
      <c r="RGF79" s="72"/>
      <c r="RGG79" s="72"/>
      <c r="RGS79" s="72"/>
      <c r="RGT79" s="73"/>
      <c r="RGU79" s="548"/>
      <c r="RGV79" s="72"/>
      <c r="RGW79" s="72"/>
      <c r="RHI79" s="72"/>
      <c r="RHJ79" s="73"/>
      <c r="RHK79" s="548"/>
      <c r="RHL79" s="72"/>
      <c r="RHM79" s="72"/>
      <c r="RHY79" s="72"/>
      <c r="RHZ79" s="73"/>
      <c r="RIA79" s="548"/>
      <c r="RIB79" s="72"/>
      <c r="RIC79" s="72"/>
      <c r="RIO79" s="72"/>
      <c r="RIP79" s="73"/>
      <c r="RIQ79" s="548"/>
      <c r="RIR79" s="72"/>
      <c r="RIS79" s="72"/>
      <c r="RJE79" s="72"/>
      <c r="RJF79" s="73"/>
      <c r="RJG79" s="548"/>
      <c r="RJH79" s="72"/>
      <c r="RJI79" s="72"/>
      <c r="RJU79" s="72"/>
      <c r="RJV79" s="73"/>
      <c r="RJW79" s="548"/>
      <c r="RJX79" s="72"/>
      <c r="RJY79" s="72"/>
      <c r="RKK79" s="72"/>
      <c r="RKL79" s="73"/>
      <c r="RKM79" s="548"/>
      <c r="RKN79" s="72"/>
      <c r="RKO79" s="72"/>
      <c r="RLA79" s="72"/>
      <c r="RLB79" s="73"/>
      <c r="RLC79" s="548"/>
      <c r="RLD79" s="72"/>
      <c r="RLE79" s="72"/>
      <c r="RLQ79" s="72"/>
      <c r="RLR79" s="73"/>
      <c r="RLS79" s="548"/>
      <c r="RLT79" s="72"/>
      <c r="RLU79" s="72"/>
      <c r="RMG79" s="72"/>
      <c r="RMH79" s="73"/>
      <c r="RMI79" s="548"/>
      <c r="RMJ79" s="72"/>
      <c r="RMK79" s="72"/>
      <c r="RMW79" s="72"/>
      <c r="RMX79" s="73"/>
      <c r="RMY79" s="548"/>
      <c r="RMZ79" s="72"/>
      <c r="RNA79" s="72"/>
      <c r="RNM79" s="72"/>
      <c r="RNN79" s="73"/>
      <c r="RNO79" s="548"/>
      <c r="RNP79" s="72"/>
      <c r="RNQ79" s="72"/>
      <c r="ROC79" s="72"/>
      <c r="ROD79" s="73"/>
      <c r="ROE79" s="548"/>
      <c r="ROF79" s="72"/>
      <c r="ROG79" s="72"/>
      <c r="ROS79" s="72"/>
      <c r="ROT79" s="73"/>
      <c r="ROU79" s="548"/>
      <c r="ROV79" s="72"/>
      <c r="ROW79" s="72"/>
      <c r="RPI79" s="72"/>
      <c r="RPJ79" s="73"/>
      <c r="RPK79" s="548"/>
      <c r="RPL79" s="72"/>
      <c r="RPM79" s="72"/>
      <c r="RPY79" s="72"/>
      <c r="RPZ79" s="73"/>
      <c r="RQA79" s="548"/>
      <c r="RQB79" s="72"/>
      <c r="RQC79" s="72"/>
      <c r="RQO79" s="72"/>
      <c r="RQP79" s="73"/>
      <c r="RQQ79" s="548"/>
      <c r="RQR79" s="72"/>
      <c r="RQS79" s="72"/>
      <c r="RRE79" s="72"/>
      <c r="RRF79" s="73"/>
      <c r="RRG79" s="548"/>
      <c r="RRH79" s="72"/>
      <c r="RRI79" s="72"/>
      <c r="RRU79" s="72"/>
      <c r="RRV79" s="73"/>
      <c r="RRW79" s="548"/>
      <c r="RRX79" s="72"/>
      <c r="RRY79" s="72"/>
      <c r="RSK79" s="72"/>
      <c r="RSL79" s="73"/>
      <c r="RSM79" s="548"/>
      <c r="RSN79" s="72"/>
      <c r="RSO79" s="72"/>
      <c r="RTA79" s="72"/>
      <c r="RTB79" s="73"/>
      <c r="RTC79" s="548"/>
      <c r="RTD79" s="72"/>
      <c r="RTE79" s="72"/>
      <c r="RTQ79" s="72"/>
      <c r="RTR79" s="73"/>
      <c r="RTS79" s="548"/>
      <c r="RTT79" s="72"/>
      <c r="RTU79" s="72"/>
      <c r="RUG79" s="72"/>
      <c r="RUH79" s="73"/>
      <c r="RUI79" s="548"/>
      <c r="RUJ79" s="72"/>
      <c r="RUK79" s="72"/>
      <c r="RUW79" s="72"/>
      <c r="RUX79" s="73"/>
      <c r="RUY79" s="548"/>
      <c r="RUZ79" s="72"/>
      <c r="RVA79" s="72"/>
      <c r="RVM79" s="72"/>
      <c r="RVN79" s="73"/>
      <c r="RVO79" s="548"/>
      <c r="RVP79" s="72"/>
      <c r="RVQ79" s="72"/>
      <c r="RWC79" s="72"/>
      <c r="RWD79" s="73"/>
      <c r="RWE79" s="548"/>
      <c r="RWF79" s="72"/>
      <c r="RWG79" s="72"/>
      <c r="RWS79" s="72"/>
      <c r="RWT79" s="73"/>
      <c r="RWU79" s="548"/>
      <c r="RWV79" s="72"/>
      <c r="RWW79" s="72"/>
      <c r="RXI79" s="72"/>
      <c r="RXJ79" s="73"/>
      <c r="RXK79" s="548"/>
      <c r="RXL79" s="72"/>
      <c r="RXM79" s="72"/>
      <c r="RXY79" s="72"/>
      <c r="RXZ79" s="73"/>
      <c r="RYA79" s="548"/>
      <c r="RYB79" s="72"/>
      <c r="RYC79" s="72"/>
      <c r="RYO79" s="72"/>
      <c r="RYP79" s="73"/>
      <c r="RYQ79" s="548"/>
      <c r="RYR79" s="72"/>
      <c r="RYS79" s="72"/>
      <c r="RZE79" s="72"/>
      <c r="RZF79" s="73"/>
      <c r="RZG79" s="548"/>
      <c r="RZH79" s="72"/>
      <c r="RZI79" s="72"/>
      <c r="RZU79" s="72"/>
      <c r="RZV79" s="73"/>
      <c r="RZW79" s="548"/>
      <c r="RZX79" s="72"/>
      <c r="RZY79" s="72"/>
      <c r="SAK79" s="72"/>
      <c r="SAL79" s="73"/>
      <c r="SAM79" s="548"/>
      <c r="SAN79" s="72"/>
      <c r="SAO79" s="72"/>
      <c r="SBA79" s="72"/>
      <c r="SBB79" s="73"/>
      <c r="SBC79" s="548"/>
      <c r="SBD79" s="72"/>
      <c r="SBE79" s="72"/>
      <c r="SBQ79" s="72"/>
      <c r="SBR79" s="73"/>
      <c r="SBS79" s="548"/>
      <c r="SBT79" s="72"/>
      <c r="SBU79" s="72"/>
      <c r="SCG79" s="72"/>
      <c r="SCH79" s="73"/>
      <c r="SCI79" s="548"/>
      <c r="SCJ79" s="72"/>
      <c r="SCK79" s="72"/>
      <c r="SCW79" s="72"/>
      <c r="SCX79" s="73"/>
      <c r="SCY79" s="548"/>
      <c r="SCZ79" s="72"/>
      <c r="SDA79" s="72"/>
      <c r="SDM79" s="72"/>
      <c r="SDN79" s="73"/>
      <c r="SDO79" s="548"/>
      <c r="SDP79" s="72"/>
      <c r="SDQ79" s="72"/>
      <c r="SEC79" s="72"/>
      <c r="SED79" s="73"/>
      <c r="SEE79" s="548"/>
      <c r="SEF79" s="72"/>
      <c r="SEG79" s="72"/>
      <c r="SES79" s="72"/>
      <c r="SET79" s="73"/>
      <c r="SEU79" s="548"/>
      <c r="SEV79" s="72"/>
      <c r="SEW79" s="72"/>
      <c r="SFI79" s="72"/>
      <c r="SFJ79" s="73"/>
      <c r="SFK79" s="548"/>
      <c r="SFL79" s="72"/>
      <c r="SFM79" s="72"/>
      <c r="SFY79" s="72"/>
      <c r="SFZ79" s="73"/>
      <c r="SGA79" s="548"/>
      <c r="SGB79" s="72"/>
      <c r="SGC79" s="72"/>
      <c r="SGO79" s="72"/>
      <c r="SGP79" s="73"/>
      <c r="SGQ79" s="548"/>
      <c r="SGR79" s="72"/>
      <c r="SGS79" s="72"/>
      <c r="SHE79" s="72"/>
      <c r="SHF79" s="73"/>
      <c r="SHG79" s="548"/>
      <c r="SHH79" s="72"/>
      <c r="SHI79" s="72"/>
      <c r="SHU79" s="72"/>
      <c r="SHV79" s="73"/>
      <c r="SHW79" s="548"/>
      <c r="SHX79" s="72"/>
      <c r="SHY79" s="72"/>
      <c r="SIK79" s="72"/>
      <c r="SIL79" s="73"/>
      <c r="SIM79" s="548"/>
      <c r="SIN79" s="72"/>
      <c r="SIO79" s="72"/>
      <c r="SJA79" s="72"/>
      <c r="SJB79" s="73"/>
      <c r="SJC79" s="548"/>
      <c r="SJD79" s="72"/>
      <c r="SJE79" s="72"/>
      <c r="SJQ79" s="72"/>
      <c r="SJR79" s="73"/>
      <c r="SJS79" s="548"/>
      <c r="SJT79" s="72"/>
      <c r="SJU79" s="72"/>
      <c r="SKG79" s="72"/>
      <c r="SKH79" s="73"/>
      <c r="SKI79" s="548"/>
      <c r="SKJ79" s="72"/>
      <c r="SKK79" s="72"/>
      <c r="SKW79" s="72"/>
      <c r="SKX79" s="73"/>
      <c r="SKY79" s="548"/>
      <c r="SKZ79" s="72"/>
      <c r="SLA79" s="72"/>
      <c r="SLM79" s="72"/>
      <c r="SLN79" s="73"/>
      <c r="SLO79" s="548"/>
      <c r="SLP79" s="72"/>
      <c r="SLQ79" s="72"/>
      <c r="SMC79" s="72"/>
      <c r="SMD79" s="73"/>
      <c r="SME79" s="548"/>
      <c r="SMF79" s="72"/>
      <c r="SMG79" s="72"/>
      <c r="SMS79" s="72"/>
      <c r="SMT79" s="73"/>
      <c r="SMU79" s="548"/>
      <c r="SMV79" s="72"/>
      <c r="SMW79" s="72"/>
      <c r="SNI79" s="72"/>
      <c r="SNJ79" s="73"/>
      <c r="SNK79" s="548"/>
      <c r="SNL79" s="72"/>
      <c r="SNM79" s="72"/>
      <c r="SNY79" s="72"/>
      <c r="SNZ79" s="73"/>
      <c r="SOA79" s="548"/>
      <c r="SOB79" s="72"/>
      <c r="SOC79" s="72"/>
      <c r="SOO79" s="72"/>
      <c r="SOP79" s="73"/>
      <c r="SOQ79" s="548"/>
      <c r="SOR79" s="72"/>
      <c r="SOS79" s="72"/>
      <c r="SPE79" s="72"/>
      <c r="SPF79" s="73"/>
      <c r="SPG79" s="548"/>
      <c r="SPH79" s="72"/>
      <c r="SPI79" s="72"/>
      <c r="SPU79" s="72"/>
      <c r="SPV79" s="73"/>
      <c r="SPW79" s="548"/>
      <c r="SPX79" s="72"/>
      <c r="SPY79" s="72"/>
      <c r="SQK79" s="72"/>
      <c r="SQL79" s="73"/>
      <c r="SQM79" s="548"/>
      <c r="SQN79" s="72"/>
      <c r="SQO79" s="72"/>
      <c r="SRA79" s="72"/>
      <c r="SRB79" s="73"/>
      <c r="SRC79" s="548"/>
      <c r="SRD79" s="72"/>
      <c r="SRE79" s="72"/>
      <c r="SRQ79" s="72"/>
      <c r="SRR79" s="73"/>
      <c r="SRS79" s="548"/>
      <c r="SRT79" s="72"/>
      <c r="SRU79" s="72"/>
      <c r="SSG79" s="72"/>
      <c r="SSH79" s="73"/>
      <c r="SSI79" s="548"/>
      <c r="SSJ79" s="72"/>
      <c r="SSK79" s="72"/>
      <c r="SSW79" s="72"/>
      <c r="SSX79" s="73"/>
      <c r="SSY79" s="548"/>
      <c r="SSZ79" s="72"/>
      <c r="STA79" s="72"/>
      <c r="STM79" s="72"/>
      <c r="STN79" s="73"/>
      <c r="STO79" s="548"/>
      <c r="STP79" s="72"/>
      <c r="STQ79" s="72"/>
      <c r="SUC79" s="72"/>
      <c r="SUD79" s="73"/>
      <c r="SUE79" s="548"/>
      <c r="SUF79" s="72"/>
      <c r="SUG79" s="72"/>
      <c r="SUS79" s="72"/>
      <c r="SUT79" s="73"/>
      <c r="SUU79" s="548"/>
      <c r="SUV79" s="72"/>
      <c r="SUW79" s="72"/>
      <c r="SVI79" s="72"/>
      <c r="SVJ79" s="73"/>
      <c r="SVK79" s="548"/>
      <c r="SVL79" s="72"/>
      <c r="SVM79" s="72"/>
      <c r="SVY79" s="72"/>
      <c r="SVZ79" s="73"/>
      <c r="SWA79" s="548"/>
      <c r="SWB79" s="72"/>
      <c r="SWC79" s="72"/>
      <c r="SWO79" s="72"/>
      <c r="SWP79" s="73"/>
      <c r="SWQ79" s="548"/>
      <c r="SWR79" s="72"/>
      <c r="SWS79" s="72"/>
      <c r="SXE79" s="72"/>
      <c r="SXF79" s="73"/>
      <c r="SXG79" s="548"/>
      <c r="SXH79" s="72"/>
      <c r="SXI79" s="72"/>
      <c r="SXU79" s="72"/>
      <c r="SXV79" s="73"/>
      <c r="SXW79" s="548"/>
      <c r="SXX79" s="72"/>
      <c r="SXY79" s="72"/>
      <c r="SYK79" s="72"/>
      <c r="SYL79" s="73"/>
      <c r="SYM79" s="548"/>
      <c r="SYN79" s="72"/>
      <c r="SYO79" s="72"/>
      <c r="SZA79" s="72"/>
      <c r="SZB79" s="73"/>
      <c r="SZC79" s="548"/>
      <c r="SZD79" s="72"/>
      <c r="SZE79" s="72"/>
      <c r="SZQ79" s="72"/>
      <c r="SZR79" s="73"/>
      <c r="SZS79" s="548"/>
      <c r="SZT79" s="72"/>
      <c r="SZU79" s="72"/>
      <c r="TAG79" s="72"/>
      <c r="TAH79" s="73"/>
      <c r="TAI79" s="548"/>
      <c r="TAJ79" s="72"/>
      <c r="TAK79" s="72"/>
      <c r="TAW79" s="72"/>
      <c r="TAX79" s="73"/>
      <c r="TAY79" s="548"/>
      <c r="TAZ79" s="72"/>
      <c r="TBA79" s="72"/>
      <c r="TBM79" s="72"/>
      <c r="TBN79" s="73"/>
      <c r="TBO79" s="548"/>
      <c r="TBP79" s="72"/>
      <c r="TBQ79" s="72"/>
      <c r="TCC79" s="72"/>
      <c r="TCD79" s="73"/>
      <c r="TCE79" s="548"/>
      <c r="TCF79" s="72"/>
      <c r="TCG79" s="72"/>
      <c r="TCS79" s="72"/>
      <c r="TCT79" s="73"/>
      <c r="TCU79" s="548"/>
      <c r="TCV79" s="72"/>
      <c r="TCW79" s="72"/>
      <c r="TDI79" s="72"/>
      <c r="TDJ79" s="73"/>
      <c r="TDK79" s="548"/>
      <c r="TDL79" s="72"/>
      <c r="TDM79" s="72"/>
      <c r="TDY79" s="72"/>
      <c r="TDZ79" s="73"/>
      <c r="TEA79" s="548"/>
      <c r="TEB79" s="72"/>
      <c r="TEC79" s="72"/>
      <c r="TEO79" s="72"/>
      <c r="TEP79" s="73"/>
      <c r="TEQ79" s="548"/>
      <c r="TER79" s="72"/>
      <c r="TES79" s="72"/>
      <c r="TFE79" s="72"/>
      <c r="TFF79" s="73"/>
      <c r="TFG79" s="548"/>
      <c r="TFH79" s="72"/>
      <c r="TFI79" s="72"/>
      <c r="TFU79" s="72"/>
      <c r="TFV79" s="73"/>
      <c r="TFW79" s="548"/>
      <c r="TFX79" s="72"/>
      <c r="TFY79" s="72"/>
      <c r="TGK79" s="72"/>
      <c r="TGL79" s="73"/>
      <c r="TGM79" s="548"/>
      <c r="TGN79" s="72"/>
      <c r="TGO79" s="72"/>
      <c r="THA79" s="72"/>
      <c r="THB79" s="73"/>
      <c r="THC79" s="548"/>
      <c r="THD79" s="72"/>
      <c r="THE79" s="72"/>
      <c r="THQ79" s="72"/>
      <c r="THR79" s="73"/>
      <c r="THS79" s="548"/>
      <c r="THT79" s="72"/>
      <c r="THU79" s="72"/>
      <c r="TIG79" s="72"/>
      <c r="TIH79" s="73"/>
      <c r="TII79" s="548"/>
      <c r="TIJ79" s="72"/>
      <c r="TIK79" s="72"/>
      <c r="TIW79" s="72"/>
      <c r="TIX79" s="73"/>
      <c r="TIY79" s="548"/>
      <c r="TIZ79" s="72"/>
      <c r="TJA79" s="72"/>
      <c r="TJM79" s="72"/>
      <c r="TJN79" s="73"/>
      <c r="TJO79" s="548"/>
      <c r="TJP79" s="72"/>
      <c r="TJQ79" s="72"/>
      <c r="TKC79" s="72"/>
      <c r="TKD79" s="73"/>
      <c r="TKE79" s="548"/>
      <c r="TKF79" s="72"/>
      <c r="TKG79" s="72"/>
      <c r="TKS79" s="72"/>
      <c r="TKT79" s="73"/>
      <c r="TKU79" s="548"/>
      <c r="TKV79" s="72"/>
      <c r="TKW79" s="72"/>
      <c r="TLI79" s="72"/>
      <c r="TLJ79" s="73"/>
      <c r="TLK79" s="548"/>
      <c r="TLL79" s="72"/>
      <c r="TLM79" s="72"/>
      <c r="TLY79" s="72"/>
      <c r="TLZ79" s="73"/>
      <c r="TMA79" s="548"/>
      <c r="TMB79" s="72"/>
      <c r="TMC79" s="72"/>
      <c r="TMO79" s="72"/>
      <c r="TMP79" s="73"/>
      <c r="TMQ79" s="548"/>
      <c r="TMR79" s="72"/>
      <c r="TMS79" s="72"/>
      <c r="TNE79" s="72"/>
      <c r="TNF79" s="73"/>
      <c r="TNG79" s="548"/>
      <c r="TNH79" s="72"/>
      <c r="TNI79" s="72"/>
      <c r="TNU79" s="72"/>
      <c r="TNV79" s="73"/>
      <c r="TNW79" s="548"/>
      <c r="TNX79" s="72"/>
      <c r="TNY79" s="72"/>
      <c r="TOK79" s="72"/>
      <c r="TOL79" s="73"/>
      <c r="TOM79" s="548"/>
      <c r="TON79" s="72"/>
      <c r="TOO79" s="72"/>
      <c r="TPA79" s="72"/>
      <c r="TPB79" s="73"/>
      <c r="TPC79" s="548"/>
      <c r="TPD79" s="72"/>
      <c r="TPE79" s="72"/>
      <c r="TPQ79" s="72"/>
      <c r="TPR79" s="73"/>
      <c r="TPS79" s="548"/>
      <c r="TPT79" s="72"/>
      <c r="TPU79" s="72"/>
      <c r="TQG79" s="72"/>
      <c r="TQH79" s="73"/>
      <c r="TQI79" s="548"/>
      <c r="TQJ79" s="72"/>
      <c r="TQK79" s="72"/>
      <c r="TQW79" s="72"/>
      <c r="TQX79" s="73"/>
      <c r="TQY79" s="548"/>
      <c r="TQZ79" s="72"/>
      <c r="TRA79" s="72"/>
      <c r="TRM79" s="72"/>
      <c r="TRN79" s="73"/>
      <c r="TRO79" s="548"/>
      <c r="TRP79" s="72"/>
      <c r="TRQ79" s="72"/>
      <c r="TSC79" s="72"/>
      <c r="TSD79" s="73"/>
      <c r="TSE79" s="548"/>
      <c r="TSF79" s="72"/>
      <c r="TSG79" s="72"/>
      <c r="TSS79" s="72"/>
      <c r="TST79" s="73"/>
      <c r="TSU79" s="548"/>
      <c r="TSV79" s="72"/>
      <c r="TSW79" s="72"/>
      <c r="TTI79" s="72"/>
      <c r="TTJ79" s="73"/>
      <c r="TTK79" s="548"/>
      <c r="TTL79" s="72"/>
      <c r="TTM79" s="72"/>
      <c r="TTY79" s="72"/>
      <c r="TTZ79" s="73"/>
      <c r="TUA79" s="548"/>
      <c r="TUB79" s="72"/>
      <c r="TUC79" s="72"/>
      <c r="TUO79" s="72"/>
      <c r="TUP79" s="73"/>
      <c r="TUQ79" s="548"/>
      <c r="TUR79" s="72"/>
      <c r="TUS79" s="72"/>
      <c r="TVE79" s="72"/>
      <c r="TVF79" s="73"/>
      <c r="TVG79" s="548"/>
      <c r="TVH79" s="72"/>
      <c r="TVI79" s="72"/>
      <c r="TVU79" s="72"/>
      <c r="TVV79" s="73"/>
      <c r="TVW79" s="548"/>
      <c r="TVX79" s="72"/>
      <c r="TVY79" s="72"/>
      <c r="TWK79" s="72"/>
      <c r="TWL79" s="73"/>
      <c r="TWM79" s="548"/>
      <c r="TWN79" s="72"/>
      <c r="TWO79" s="72"/>
      <c r="TXA79" s="72"/>
      <c r="TXB79" s="73"/>
      <c r="TXC79" s="548"/>
      <c r="TXD79" s="72"/>
      <c r="TXE79" s="72"/>
      <c r="TXQ79" s="72"/>
      <c r="TXR79" s="73"/>
      <c r="TXS79" s="548"/>
      <c r="TXT79" s="72"/>
      <c r="TXU79" s="72"/>
      <c r="TYG79" s="72"/>
      <c r="TYH79" s="73"/>
      <c r="TYI79" s="548"/>
      <c r="TYJ79" s="72"/>
      <c r="TYK79" s="72"/>
      <c r="TYW79" s="72"/>
      <c r="TYX79" s="73"/>
      <c r="TYY79" s="548"/>
      <c r="TYZ79" s="72"/>
      <c r="TZA79" s="72"/>
      <c r="TZM79" s="72"/>
      <c r="TZN79" s="73"/>
      <c r="TZO79" s="548"/>
      <c r="TZP79" s="72"/>
      <c r="TZQ79" s="72"/>
      <c r="UAC79" s="72"/>
      <c r="UAD79" s="73"/>
      <c r="UAE79" s="548"/>
      <c r="UAF79" s="72"/>
      <c r="UAG79" s="72"/>
      <c r="UAS79" s="72"/>
      <c r="UAT79" s="73"/>
      <c r="UAU79" s="548"/>
      <c r="UAV79" s="72"/>
      <c r="UAW79" s="72"/>
      <c r="UBI79" s="72"/>
      <c r="UBJ79" s="73"/>
      <c r="UBK79" s="548"/>
      <c r="UBL79" s="72"/>
      <c r="UBM79" s="72"/>
      <c r="UBY79" s="72"/>
      <c r="UBZ79" s="73"/>
      <c r="UCA79" s="548"/>
      <c r="UCB79" s="72"/>
      <c r="UCC79" s="72"/>
      <c r="UCO79" s="72"/>
      <c r="UCP79" s="73"/>
      <c r="UCQ79" s="548"/>
      <c r="UCR79" s="72"/>
      <c r="UCS79" s="72"/>
      <c r="UDE79" s="72"/>
      <c r="UDF79" s="73"/>
      <c r="UDG79" s="548"/>
      <c r="UDH79" s="72"/>
      <c r="UDI79" s="72"/>
      <c r="UDU79" s="72"/>
      <c r="UDV79" s="73"/>
      <c r="UDW79" s="548"/>
      <c r="UDX79" s="72"/>
      <c r="UDY79" s="72"/>
      <c r="UEK79" s="72"/>
      <c r="UEL79" s="73"/>
      <c r="UEM79" s="548"/>
      <c r="UEN79" s="72"/>
      <c r="UEO79" s="72"/>
      <c r="UFA79" s="72"/>
      <c r="UFB79" s="73"/>
      <c r="UFC79" s="548"/>
      <c r="UFD79" s="72"/>
      <c r="UFE79" s="72"/>
      <c r="UFQ79" s="72"/>
      <c r="UFR79" s="73"/>
      <c r="UFS79" s="548"/>
      <c r="UFT79" s="72"/>
      <c r="UFU79" s="72"/>
      <c r="UGG79" s="72"/>
      <c r="UGH79" s="73"/>
      <c r="UGI79" s="548"/>
      <c r="UGJ79" s="72"/>
      <c r="UGK79" s="72"/>
      <c r="UGW79" s="72"/>
      <c r="UGX79" s="73"/>
      <c r="UGY79" s="548"/>
      <c r="UGZ79" s="72"/>
      <c r="UHA79" s="72"/>
      <c r="UHM79" s="72"/>
      <c r="UHN79" s="73"/>
      <c r="UHO79" s="548"/>
      <c r="UHP79" s="72"/>
      <c r="UHQ79" s="72"/>
      <c r="UIC79" s="72"/>
      <c r="UID79" s="73"/>
      <c r="UIE79" s="548"/>
      <c r="UIF79" s="72"/>
      <c r="UIG79" s="72"/>
      <c r="UIS79" s="72"/>
      <c r="UIT79" s="73"/>
      <c r="UIU79" s="548"/>
      <c r="UIV79" s="72"/>
      <c r="UIW79" s="72"/>
      <c r="UJI79" s="72"/>
      <c r="UJJ79" s="73"/>
      <c r="UJK79" s="548"/>
      <c r="UJL79" s="72"/>
      <c r="UJM79" s="72"/>
      <c r="UJY79" s="72"/>
      <c r="UJZ79" s="73"/>
      <c r="UKA79" s="548"/>
      <c r="UKB79" s="72"/>
      <c r="UKC79" s="72"/>
      <c r="UKO79" s="72"/>
      <c r="UKP79" s="73"/>
      <c r="UKQ79" s="548"/>
      <c r="UKR79" s="72"/>
      <c r="UKS79" s="72"/>
      <c r="ULE79" s="72"/>
      <c r="ULF79" s="73"/>
      <c r="ULG79" s="548"/>
      <c r="ULH79" s="72"/>
      <c r="ULI79" s="72"/>
      <c r="ULU79" s="72"/>
      <c r="ULV79" s="73"/>
      <c r="ULW79" s="548"/>
      <c r="ULX79" s="72"/>
      <c r="ULY79" s="72"/>
      <c r="UMK79" s="72"/>
      <c r="UML79" s="73"/>
      <c r="UMM79" s="548"/>
      <c r="UMN79" s="72"/>
      <c r="UMO79" s="72"/>
      <c r="UNA79" s="72"/>
      <c r="UNB79" s="73"/>
      <c r="UNC79" s="548"/>
      <c r="UND79" s="72"/>
      <c r="UNE79" s="72"/>
      <c r="UNQ79" s="72"/>
      <c r="UNR79" s="73"/>
      <c r="UNS79" s="548"/>
      <c r="UNT79" s="72"/>
      <c r="UNU79" s="72"/>
      <c r="UOG79" s="72"/>
      <c r="UOH79" s="73"/>
      <c r="UOI79" s="548"/>
      <c r="UOJ79" s="72"/>
      <c r="UOK79" s="72"/>
      <c r="UOW79" s="72"/>
      <c r="UOX79" s="73"/>
      <c r="UOY79" s="548"/>
      <c r="UOZ79" s="72"/>
      <c r="UPA79" s="72"/>
      <c r="UPM79" s="72"/>
      <c r="UPN79" s="73"/>
      <c r="UPO79" s="548"/>
      <c r="UPP79" s="72"/>
      <c r="UPQ79" s="72"/>
      <c r="UQC79" s="72"/>
      <c r="UQD79" s="73"/>
      <c r="UQE79" s="548"/>
      <c r="UQF79" s="72"/>
      <c r="UQG79" s="72"/>
      <c r="UQS79" s="72"/>
      <c r="UQT79" s="73"/>
      <c r="UQU79" s="548"/>
      <c r="UQV79" s="72"/>
      <c r="UQW79" s="72"/>
      <c r="URI79" s="72"/>
      <c r="URJ79" s="73"/>
      <c r="URK79" s="548"/>
      <c r="URL79" s="72"/>
      <c r="URM79" s="72"/>
      <c r="URY79" s="72"/>
      <c r="URZ79" s="73"/>
      <c r="USA79" s="548"/>
      <c r="USB79" s="72"/>
      <c r="USC79" s="72"/>
      <c r="USO79" s="72"/>
      <c r="USP79" s="73"/>
      <c r="USQ79" s="548"/>
      <c r="USR79" s="72"/>
      <c r="USS79" s="72"/>
      <c r="UTE79" s="72"/>
      <c r="UTF79" s="73"/>
      <c r="UTG79" s="548"/>
      <c r="UTH79" s="72"/>
      <c r="UTI79" s="72"/>
      <c r="UTU79" s="72"/>
      <c r="UTV79" s="73"/>
      <c r="UTW79" s="548"/>
      <c r="UTX79" s="72"/>
      <c r="UTY79" s="72"/>
      <c r="UUK79" s="72"/>
      <c r="UUL79" s="73"/>
      <c r="UUM79" s="548"/>
      <c r="UUN79" s="72"/>
      <c r="UUO79" s="72"/>
      <c r="UVA79" s="72"/>
      <c r="UVB79" s="73"/>
      <c r="UVC79" s="548"/>
      <c r="UVD79" s="72"/>
      <c r="UVE79" s="72"/>
      <c r="UVQ79" s="72"/>
      <c r="UVR79" s="73"/>
      <c r="UVS79" s="548"/>
      <c r="UVT79" s="72"/>
      <c r="UVU79" s="72"/>
      <c r="UWG79" s="72"/>
      <c r="UWH79" s="73"/>
      <c r="UWI79" s="548"/>
      <c r="UWJ79" s="72"/>
      <c r="UWK79" s="72"/>
      <c r="UWW79" s="72"/>
      <c r="UWX79" s="73"/>
      <c r="UWY79" s="548"/>
      <c r="UWZ79" s="72"/>
      <c r="UXA79" s="72"/>
      <c r="UXM79" s="72"/>
      <c r="UXN79" s="73"/>
      <c r="UXO79" s="548"/>
      <c r="UXP79" s="72"/>
      <c r="UXQ79" s="72"/>
      <c r="UYC79" s="72"/>
      <c r="UYD79" s="73"/>
      <c r="UYE79" s="548"/>
      <c r="UYF79" s="72"/>
      <c r="UYG79" s="72"/>
      <c r="UYS79" s="72"/>
      <c r="UYT79" s="73"/>
      <c r="UYU79" s="548"/>
      <c r="UYV79" s="72"/>
      <c r="UYW79" s="72"/>
      <c r="UZI79" s="72"/>
      <c r="UZJ79" s="73"/>
      <c r="UZK79" s="548"/>
      <c r="UZL79" s="72"/>
      <c r="UZM79" s="72"/>
      <c r="UZY79" s="72"/>
      <c r="UZZ79" s="73"/>
      <c r="VAA79" s="548"/>
      <c r="VAB79" s="72"/>
      <c r="VAC79" s="72"/>
      <c r="VAO79" s="72"/>
      <c r="VAP79" s="73"/>
      <c r="VAQ79" s="548"/>
      <c r="VAR79" s="72"/>
      <c r="VAS79" s="72"/>
      <c r="VBE79" s="72"/>
      <c r="VBF79" s="73"/>
      <c r="VBG79" s="548"/>
      <c r="VBH79" s="72"/>
      <c r="VBI79" s="72"/>
      <c r="VBU79" s="72"/>
      <c r="VBV79" s="73"/>
      <c r="VBW79" s="548"/>
      <c r="VBX79" s="72"/>
      <c r="VBY79" s="72"/>
      <c r="VCK79" s="72"/>
      <c r="VCL79" s="73"/>
      <c r="VCM79" s="548"/>
      <c r="VCN79" s="72"/>
      <c r="VCO79" s="72"/>
      <c r="VDA79" s="72"/>
      <c r="VDB79" s="73"/>
      <c r="VDC79" s="548"/>
      <c r="VDD79" s="72"/>
      <c r="VDE79" s="72"/>
      <c r="VDQ79" s="72"/>
      <c r="VDR79" s="73"/>
      <c r="VDS79" s="548"/>
      <c r="VDT79" s="72"/>
      <c r="VDU79" s="72"/>
      <c r="VEG79" s="72"/>
      <c r="VEH79" s="73"/>
      <c r="VEI79" s="548"/>
      <c r="VEJ79" s="72"/>
      <c r="VEK79" s="72"/>
      <c r="VEW79" s="72"/>
      <c r="VEX79" s="73"/>
      <c r="VEY79" s="548"/>
      <c r="VEZ79" s="72"/>
      <c r="VFA79" s="72"/>
      <c r="VFM79" s="72"/>
      <c r="VFN79" s="73"/>
      <c r="VFO79" s="548"/>
      <c r="VFP79" s="72"/>
      <c r="VFQ79" s="72"/>
      <c r="VGC79" s="72"/>
      <c r="VGD79" s="73"/>
      <c r="VGE79" s="548"/>
      <c r="VGF79" s="72"/>
      <c r="VGG79" s="72"/>
      <c r="VGS79" s="72"/>
      <c r="VGT79" s="73"/>
      <c r="VGU79" s="548"/>
      <c r="VGV79" s="72"/>
      <c r="VGW79" s="72"/>
      <c r="VHI79" s="72"/>
      <c r="VHJ79" s="73"/>
      <c r="VHK79" s="548"/>
      <c r="VHL79" s="72"/>
      <c r="VHM79" s="72"/>
      <c r="VHY79" s="72"/>
      <c r="VHZ79" s="73"/>
      <c r="VIA79" s="548"/>
      <c r="VIB79" s="72"/>
      <c r="VIC79" s="72"/>
      <c r="VIO79" s="72"/>
      <c r="VIP79" s="73"/>
      <c r="VIQ79" s="548"/>
      <c r="VIR79" s="72"/>
      <c r="VIS79" s="72"/>
      <c r="VJE79" s="72"/>
      <c r="VJF79" s="73"/>
      <c r="VJG79" s="548"/>
      <c r="VJH79" s="72"/>
      <c r="VJI79" s="72"/>
      <c r="VJU79" s="72"/>
      <c r="VJV79" s="73"/>
      <c r="VJW79" s="548"/>
      <c r="VJX79" s="72"/>
      <c r="VJY79" s="72"/>
      <c r="VKK79" s="72"/>
      <c r="VKL79" s="73"/>
      <c r="VKM79" s="548"/>
      <c r="VKN79" s="72"/>
      <c r="VKO79" s="72"/>
      <c r="VLA79" s="72"/>
      <c r="VLB79" s="73"/>
      <c r="VLC79" s="548"/>
      <c r="VLD79" s="72"/>
      <c r="VLE79" s="72"/>
      <c r="VLQ79" s="72"/>
      <c r="VLR79" s="73"/>
      <c r="VLS79" s="548"/>
      <c r="VLT79" s="72"/>
      <c r="VLU79" s="72"/>
      <c r="VMG79" s="72"/>
      <c r="VMH79" s="73"/>
      <c r="VMI79" s="548"/>
      <c r="VMJ79" s="72"/>
      <c r="VMK79" s="72"/>
      <c r="VMW79" s="72"/>
      <c r="VMX79" s="73"/>
      <c r="VMY79" s="548"/>
      <c r="VMZ79" s="72"/>
      <c r="VNA79" s="72"/>
      <c r="VNM79" s="72"/>
      <c r="VNN79" s="73"/>
      <c r="VNO79" s="548"/>
      <c r="VNP79" s="72"/>
      <c r="VNQ79" s="72"/>
      <c r="VOC79" s="72"/>
      <c r="VOD79" s="73"/>
      <c r="VOE79" s="548"/>
      <c r="VOF79" s="72"/>
      <c r="VOG79" s="72"/>
      <c r="VOS79" s="72"/>
      <c r="VOT79" s="73"/>
      <c r="VOU79" s="548"/>
      <c r="VOV79" s="72"/>
      <c r="VOW79" s="72"/>
      <c r="VPI79" s="72"/>
      <c r="VPJ79" s="73"/>
      <c r="VPK79" s="548"/>
      <c r="VPL79" s="72"/>
      <c r="VPM79" s="72"/>
      <c r="VPY79" s="72"/>
      <c r="VPZ79" s="73"/>
      <c r="VQA79" s="548"/>
      <c r="VQB79" s="72"/>
      <c r="VQC79" s="72"/>
      <c r="VQO79" s="72"/>
      <c r="VQP79" s="73"/>
      <c r="VQQ79" s="548"/>
      <c r="VQR79" s="72"/>
      <c r="VQS79" s="72"/>
      <c r="VRE79" s="72"/>
      <c r="VRF79" s="73"/>
      <c r="VRG79" s="548"/>
      <c r="VRH79" s="72"/>
      <c r="VRI79" s="72"/>
      <c r="VRU79" s="72"/>
      <c r="VRV79" s="73"/>
      <c r="VRW79" s="548"/>
      <c r="VRX79" s="72"/>
      <c r="VRY79" s="72"/>
      <c r="VSK79" s="72"/>
      <c r="VSL79" s="73"/>
      <c r="VSM79" s="548"/>
      <c r="VSN79" s="72"/>
      <c r="VSO79" s="72"/>
      <c r="VTA79" s="72"/>
      <c r="VTB79" s="73"/>
      <c r="VTC79" s="548"/>
      <c r="VTD79" s="72"/>
      <c r="VTE79" s="72"/>
      <c r="VTQ79" s="72"/>
      <c r="VTR79" s="73"/>
      <c r="VTS79" s="548"/>
      <c r="VTT79" s="72"/>
      <c r="VTU79" s="72"/>
      <c r="VUG79" s="72"/>
      <c r="VUH79" s="73"/>
      <c r="VUI79" s="548"/>
      <c r="VUJ79" s="72"/>
      <c r="VUK79" s="72"/>
      <c r="VUW79" s="72"/>
      <c r="VUX79" s="73"/>
      <c r="VUY79" s="548"/>
      <c r="VUZ79" s="72"/>
      <c r="VVA79" s="72"/>
      <c r="VVM79" s="72"/>
      <c r="VVN79" s="73"/>
      <c r="VVO79" s="548"/>
      <c r="VVP79" s="72"/>
      <c r="VVQ79" s="72"/>
      <c r="VWC79" s="72"/>
      <c r="VWD79" s="73"/>
      <c r="VWE79" s="548"/>
      <c r="VWF79" s="72"/>
      <c r="VWG79" s="72"/>
      <c r="VWS79" s="72"/>
      <c r="VWT79" s="73"/>
      <c r="VWU79" s="548"/>
      <c r="VWV79" s="72"/>
      <c r="VWW79" s="72"/>
      <c r="VXI79" s="72"/>
      <c r="VXJ79" s="73"/>
      <c r="VXK79" s="548"/>
      <c r="VXL79" s="72"/>
      <c r="VXM79" s="72"/>
      <c r="VXY79" s="72"/>
      <c r="VXZ79" s="73"/>
      <c r="VYA79" s="548"/>
      <c r="VYB79" s="72"/>
      <c r="VYC79" s="72"/>
      <c r="VYO79" s="72"/>
      <c r="VYP79" s="73"/>
      <c r="VYQ79" s="548"/>
      <c r="VYR79" s="72"/>
      <c r="VYS79" s="72"/>
      <c r="VZE79" s="72"/>
      <c r="VZF79" s="73"/>
      <c r="VZG79" s="548"/>
      <c r="VZH79" s="72"/>
      <c r="VZI79" s="72"/>
      <c r="VZU79" s="72"/>
      <c r="VZV79" s="73"/>
      <c r="VZW79" s="548"/>
      <c r="VZX79" s="72"/>
      <c r="VZY79" s="72"/>
      <c r="WAK79" s="72"/>
      <c r="WAL79" s="73"/>
      <c r="WAM79" s="548"/>
      <c r="WAN79" s="72"/>
      <c r="WAO79" s="72"/>
      <c r="WBA79" s="72"/>
      <c r="WBB79" s="73"/>
      <c r="WBC79" s="548"/>
      <c r="WBD79" s="72"/>
      <c r="WBE79" s="72"/>
      <c r="WBQ79" s="72"/>
      <c r="WBR79" s="73"/>
      <c r="WBS79" s="548"/>
      <c r="WBT79" s="72"/>
      <c r="WBU79" s="72"/>
      <c r="WCG79" s="72"/>
      <c r="WCH79" s="73"/>
      <c r="WCI79" s="548"/>
      <c r="WCJ79" s="72"/>
      <c r="WCK79" s="72"/>
      <c r="WCW79" s="72"/>
      <c r="WCX79" s="73"/>
      <c r="WCY79" s="548"/>
      <c r="WCZ79" s="72"/>
      <c r="WDA79" s="72"/>
      <c r="WDM79" s="72"/>
      <c r="WDN79" s="73"/>
      <c r="WDO79" s="548"/>
      <c r="WDP79" s="72"/>
      <c r="WDQ79" s="72"/>
      <c r="WEC79" s="72"/>
      <c r="WED79" s="73"/>
      <c r="WEE79" s="548"/>
      <c r="WEF79" s="72"/>
      <c r="WEG79" s="72"/>
      <c r="WES79" s="72"/>
      <c r="WET79" s="73"/>
      <c r="WEU79" s="548"/>
      <c r="WEV79" s="72"/>
      <c r="WEW79" s="72"/>
      <c r="WFI79" s="72"/>
      <c r="WFJ79" s="73"/>
      <c r="WFK79" s="548"/>
      <c r="WFL79" s="72"/>
      <c r="WFM79" s="72"/>
      <c r="WFY79" s="72"/>
      <c r="WFZ79" s="73"/>
      <c r="WGA79" s="548"/>
      <c r="WGB79" s="72"/>
      <c r="WGC79" s="72"/>
      <c r="WGO79" s="72"/>
      <c r="WGP79" s="73"/>
      <c r="WGQ79" s="548"/>
      <c r="WGR79" s="72"/>
      <c r="WGS79" s="72"/>
      <c r="WHE79" s="72"/>
      <c r="WHF79" s="73"/>
      <c r="WHG79" s="548"/>
      <c r="WHH79" s="72"/>
      <c r="WHI79" s="72"/>
      <c r="WHU79" s="72"/>
      <c r="WHV79" s="73"/>
      <c r="WHW79" s="548"/>
      <c r="WHX79" s="72"/>
      <c r="WHY79" s="72"/>
      <c r="WIK79" s="72"/>
      <c r="WIL79" s="73"/>
      <c r="WIM79" s="548"/>
      <c r="WIN79" s="72"/>
      <c r="WIO79" s="72"/>
      <c r="WJA79" s="72"/>
      <c r="WJB79" s="73"/>
      <c r="WJC79" s="548"/>
      <c r="WJD79" s="72"/>
      <c r="WJE79" s="72"/>
      <c r="WJQ79" s="72"/>
      <c r="WJR79" s="73"/>
      <c r="WJS79" s="548"/>
      <c r="WJT79" s="72"/>
      <c r="WJU79" s="72"/>
      <c r="WKG79" s="72"/>
      <c r="WKH79" s="73"/>
      <c r="WKI79" s="548"/>
      <c r="WKJ79" s="72"/>
      <c r="WKK79" s="72"/>
      <c r="WKW79" s="72"/>
      <c r="WKX79" s="73"/>
      <c r="WKY79" s="548"/>
      <c r="WKZ79" s="72"/>
      <c r="WLA79" s="72"/>
      <c r="WLM79" s="72"/>
      <c r="WLN79" s="73"/>
      <c r="WLO79" s="548"/>
      <c r="WLP79" s="72"/>
      <c r="WLQ79" s="72"/>
      <c r="WMC79" s="72"/>
      <c r="WMD79" s="73"/>
      <c r="WME79" s="548"/>
      <c r="WMF79" s="72"/>
      <c r="WMG79" s="72"/>
      <c r="WMS79" s="72"/>
      <c r="WMT79" s="73"/>
      <c r="WMU79" s="548"/>
      <c r="WMV79" s="72"/>
      <c r="WMW79" s="72"/>
      <c r="WNI79" s="72"/>
      <c r="WNJ79" s="73"/>
      <c r="WNK79" s="548"/>
      <c r="WNL79" s="72"/>
      <c r="WNM79" s="72"/>
      <c r="WNY79" s="72"/>
      <c r="WNZ79" s="73"/>
      <c r="WOA79" s="548"/>
      <c r="WOB79" s="72"/>
      <c r="WOC79" s="72"/>
      <c r="WOO79" s="72"/>
      <c r="WOP79" s="73"/>
      <c r="WOQ79" s="548"/>
      <c r="WOR79" s="72"/>
      <c r="WOS79" s="72"/>
      <c r="WPE79" s="72"/>
      <c r="WPF79" s="73"/>
      <c r="WPG79" s="548"/>
      <c r="WPH79" s="72"/>
      <c r="WPI79" s="72"/>
      <c r="WPU79" s="72"/>
      <c r="WPV79" s="73"/>
      <c r="WPW79" s="548"/>
      <c r="WPX79" s="72"/>
      <c r="WPY79" s="72"/>
      <c r="WQK79" s="72"/>
      <c r="WQL79" s="73"/>
      <c r="WQM79" s="548"/>
      <c r="WQN79" s="72"/>
      <c r="WQO79" s="72"/>
      <c r="WRA79" s="72"/>
      <c r="WRB79" s="73"/>
      <c r="WRC79" s="548"/>
      <c r="WRD79" s="72"/>
      <c r="WRE79" s="72"/>
      <c r="WRQ79" s="72"/>
      <c r="WRR79" s="73"/>
      <c r="WRS79" s="548"/>
      <c r="WRT79" s="72"/>
      <c r="WRU79" s="72"/>
      <c r="WSG79" s="72"/>
      <c r="WSH79" s="73"/>
      <c r="WSI79" s="548"/>
      <c r="WSJ79" s="72"/>
      <c r="WSK79" s="72"/>
      <c r="WSW79" s="72"/>
      <c r="WSX79" s="73"/>
      <c r="WSY79" s="548"/>
      <c r="WSZ79" s="72"/>
      <c r="WTA79" s="72"/>
      <c r="WTM79" s="72"/>
      <c r="WTN79" s="73"/>
      <c r="WTO79" s="548"/>
      <c r="WTP79" s="72"/>
      <c r="WTQ79" s="72"/>
      <c r="WUC79" s="72"/>
      <c r="WUD79" s="73"/>
      <c r="WUE79" s="548"/>
      <c r="WUF79" s="72"/>
      <c r="WUG79" s="72"/>
      <c r="WUS79" s="72"/>
      <c r="WUT79" s="73"/>
      <c r="WUU79" s="548"/>
      <c r="WUV79" s="72"/>
      <c r="WUW79" s="72"/>
      <c r="WVI79" s="72"/>
      <c r="WVJ79" s="73"/>
      <c r="WVK79" s="548"/>
      <c r="WVL79" s="72"/>
      <c r="WVM79" s="72"/>
      <c r="WVY79" s="72"/>
      <c r="WVZ79" s="73"/>
      <c r="WWA79" s="548"/>
      <c r="WWB79" s="72"/>
      <c r="WWC79" s="72"/>
      <c r="WWO79" s="72"/>
      <c r="WWP79" s="73"/>
      <c r="WWQ79" s="548"/>
      <c r="WWR79" s="72"/>
      <c r="WWS79" s="72"/>
      <c r="WXE79" s="72"/>
      <c r="WXF79" s="73"/>
      <c r="WXG79" s="548"/>
      <c r="WXH79" s="72"/>
      <c r="WXI79" s="72"/>
      <c r="WXU79" s="72"/>
      <c r="WXV79" s="73"/>
      <c r="WXW79" s="548"/>
      <c r="WXX79" s="72"/>
      <c r="WXY79" s="72"/>
      <c r="WYK79" s="72"/>
      <c r="WYL79" s="73"/>
      <c r="WYM79" s="548"/>
      <c r="WYN79" s="72"/>
      <c r="WYO79" s="72"/>
      <c r="WZA79" s="72"/>
      <c r="WZB79" s="73"/>
      <c r="WZC79" s="548"/>
      <c r="WZD79" s="72"/>
      <c r="WZE79" s="72"/>
      <c r="WZQ79" s="72"/>
      <c r="WZR79" s="73"/>
      <c r="WZS79" s="548"/>
      <c r="WZT79" s="72"/>
      <c r="WZU79" s="72"/>
      <c r="XAG79" s="72"/>
      <c r="XAH79" s="73"/>
      <c r="XAI79" s="548"/>
      <c r="XAJ79" s="72"/>
      <c r="XAK79" s="72"/>
      <c r="XAW79" s="72"/>
      <c r="XAX79" s="73"/>
      <c r="XAY79" s="548"/>
      <c r="XAZ79" s="72"/>
      <c r="XBA79" s="72"/>
      <c r="XBM79" s="72"/>
      <c r="XBN79" s="73"/>
      <c r="XBO79" s="548"/>
      <c r="XBP79" s="72"/>
      <c r="XBQ79" s="72"/>
      <c r="XCC79" s="72"/>
      <c r="XCD79" s="73"/>
      <c r="XCE79" s="548"/>
      <c r="XCF79" s="72"/>
      <c r="XCG79" s="72"/>
      <c r="XCS79" s="72"/>
      <c r="XCT79" s="73"/>
      <c r="XCU79" s="548"/>
      <c r="XCV79" s="72"/>
      <c r="XCW79" s="72"/>
      <c r="XDI79" s="72"/>
      <c r="XDJ79" s="73"/>
      <c r="XDK79" s="548"/>
      <c r="XDL79" s="72"/>
      <c r="XDM79" s="72"/>
      <c r="XDY79" s="72"/>
      <c r="XDZ79" s="73"/>
      <c r="XEA79" s="548"/>
      <c r="XEB79" s="72"/>
      <c r="XEC79" s="72"/>
      <c r="XEO79" s="72"/>
      <c r="XEP79" s="73"/>
      <c r="XEQ79" s="548"/>
      <c r="XER79" s="72"/>
      <c r="XES79" s="72"/>
    </row>
    <row r="80" spans="1:1017 1025:2041 2049:3065 3073:4089 4097:5113 5121:6137 6145:7161 7169:8185 8193:9209 9217:10233 10241:11257 11265:12281 12289:13305 13313:14329 14337:15353 15361:16377" ht="43.8" thickBot="1">
      <c r="B80" s="96"/>
      <c r="C80" s="408" t="s">
        <v>513</v>
      </c>
      <c r="D80" s="130" t="str">
        <f>IFERROR(INDEX(D76:F78,MATCH(D65,C76:C78,0),MATCH(D72,D75:F75,0)),"Incomplete section")</f>
        <v>Incomplete section</v>
      </c>
      <c r="FE80" s="74"/>
      <c r="FF80" s="605"/>
      <c r="FG80" s="605"/>
      <c r="FH80" s="114"/>
      <c r="FI80" s="74"/>
      <c r="FU80" s="74"/>
      <c r="FV80" s="605"/>
      <c r="FW80" s="605"/>
      <c r="FX80" s="114"/>
      <c r="FY80" s="74"/>
      <c r="GK80" s="74"/>
      <c r="GL80" s="605"/>
      <c r="GM80" s="605"/>
      <c r="GN80" s="114"/>
      <c r="GO80" s="74"/>
      <c r="HA80" s="74"/>
      <c r="HB80" s="605"/>
      <c r="HC80" s="605"/>
      <c r="HD80" s="114"/>
      <c r="HE80" s="74"/>
      <c r="HQ80" s="74"/>
      <c r="HR80" s="605"/>
      <c r="HS80" s="605"/>
      <c r="HT80" s="114"/>
      <c r="HU80" s="74"/>
      <c r="IG80" s="74"/>
      <c r="IH80" s="605"/>
      <c r="II80" s="605"/>
      <c r="IJ80" s="114"/>
      <c r="IK80" s="74"/>
      <c r="IW80" s="74"/>
      <c r="IX80" s="605"/>
      <c r="IY80" s="605"/>
      <c r="IZ80" s="114"/>
      <c r="JA80" s="74"/>
      <c r="JM80" s="74"/>
      <c r="JN80" s="605"/>
      <c r="JO80" s="605"/>
      <c r="JP80" s="114"/>
      <c r="JQ80" s="74"/>
      <c r="KC80" s="74"/>
      <c r="KD80" s="605"/>
      <c r="KE80" s="605"/>
      <c r="KF80" s="114"/>
      <c r="KG80" s="74"/>
      <c r="KS80" s="74"/>
      <c r="KT80" s="605"/>
      <c r="KU80" s="605"/>
      <c r="KV80" s="114"/>
      <c r="KW80" s="74"/>
      <c r="LI80" s="74"/>
      <c r="LJ80" s="605"/>
      <c r="LK80" s="605"/>
      <c r="LL80" s="114"/>
      <c r="LM80" s="74"/>
      <c r="LY80" s="74"/>
      <c r="LZ80" s="605"/>
      <c r="MA80" s="605"/>
      <c r="MB80" s="114"/>
      <c r="MC80" s="74"/>
      <c r="MO80" s="74"/>
      <c r="MP80" s="605"/>
      <c r="MQ80" s="605"/>
      <c r="MR80" s="114"/>
      <c r="MS80" s="74"/>
      <c r="NE80" s="74"/>
      <c r="NF80" s="605"/>
      <c r="NG80" s="605"/>
      <c r="NH80" s="114"/>
      <c r="NI80" s="74"/>
      <c r="NU80" s="74"/>
      <c r="NV80" s="605"/>
      <c r="NW80" s="605"/>
      <c r="NX80" s="114"/>
      <c r="NY80" s="74"/>
      <c r="OK80" s="74"/>
      <c r="OL80" s="605"/>
      <c r="OM80" s="605"/>
      <c r="ON80" s="114"/>
      <c r="OO80" s="74"/>
      <c r="PA80" s="74"/>
      <c r="PB80" s="605"/>
      <c r="PC80" s="605"/>
      <c r="PD80" s="114"/>
      <c r="PE80" s="74"/>
      <c r="PQ80" s="74"/>
      <c r="PR80" s="605"/>
      <c r="PS80" s="605"/>
      <c r="PT80" s="114"/>
      <c r="PU80" s="74"/>
      <c r="QG80" s="74"/>
      <c r="QH80" s="605"/>
      <c r="QI80" s="605"/>
      <c r="QJ80" s="114"/>
      <c r="QK80" s="74"/>
      <c r="QW80" s="74"/>
      <c r="QX80" s="605"/>
      <c r="QY80" s="605"/>
      <c r="QZ80" s="114"/>
      <c r="RA80" s="74"/>
      <c r="RM80" s="74"/>
      <c r="RN80" s="605"/>
      <c r="RO80" s="605"/>
      <c r="RP80" s="114"/>
      <c r="RQ80" s="74"/>
      <c r="SC80" s="74"/>
      <c r="SD80" s="605"/>
      <c r="SE80" s="605"/>
      <c r="SF80" s="114"/>
      <c r="SG80" s="74"/>
      <c r="SS80" s="74"/>
      <c r="ST80" s="605"/>
      <c r="SU80" s="605"/>
      <c r="SV80" s="114"/>
      <c r="SW80" s="74"/>
      <c r="TI80" s="74"/>
      <c r="TJ80" s="605"/>
      <c r="TK80" s="605"/>
      <c r="TL80" s="114"/>
      <c r="TM80" s="74"/>
      <c r="TY80" s="74"/>
      <c r="TZ80" s="605"/>
      <c r="UA80" s="605"/>
      <c r="UB80" s="114"/>
      <c r="UC80" s="74"/>
      <c r="UO80" s="74"/>
      <c r="UP80" s="605"/>
      <c r="UQ80" s="605"/>
      <c r="UR80" s="114"/>
      <c r="US80" s="74"/>
      <c r="VE80" s="74"/>
      <c r="VF80" s="605"/>
      <c r="VG80" s="605"/>
      <c r="VH80" s="114"/>
      <c r="VI80" s="74"/>
      <c r="VU80" s="74"/>
      <c r="VV80" s="605"/>
      <c r="VW80" s="605"/>
      <c r="VX80" s="114"/>
      <c r="VY80" s="74"/>
      <c r="WK80" s="74"/>
      <c r="WL80" s="605"/>
      <c r="WM80" s="605"/>
      <c r="WN80" s="114"/>
      <c r="WO80" s="74"/>
      <c r="XA80" s="74"/>
      <c r="XB80" s="605"/>
      <c r="XC80" s="605"/>
      <c r="XD80" s="114"/>
      <c r="XE80" s="74"/>
      <c r="XQ80" s="74"/>
      <c r="XR80" s="605"/>
      <c r="XS80" s="605"/>
      <c r="XT80" s="114"/>
      <c r="XU80" s="74"/>
      <c r="YG80" s="74"/>
      <c r="YH80" s="605"/>
      <c r="YI80" s="605"/>
      <c r="YJ80" s="114"/>
      <c r="YK80" s="74"/>
      <c r="YW80" s="74"/>
      <c r="YX80" s="605"/>
      <c r="YY80" s="605"/>
      <c r="YZ80" s="114"/>
      <c r="ZA80" s="74"/>
      <c r="ZM80" s="74"/>
      <c r="ZN80" s="605"/>
      <c r="ZO80" s="605"/>
      <c r="ZP80" s="114"/>
      <c r="ZQ80" s="74"/>
      <c r="AAC80" s="74"/>
      <c r="AAD80" s="605"/>
      <c r="AAE80" s="605"/>
      <c r="AAF80" s="114"/>
      <c r="AAG80" s="74"/>
      <c r="AAS80" s="74"/>
      <c r="AAT80" s="605"/>
      <c r="AAU80" s="605"/>
      <c r="AAV80" s="114"/>
      <c r="AAW80" s="74"/>
      <c r="ABI80" s="74"/>
      <c r="ABJ80" s="605"/>
      <c r="ABK80" s="605"/>
      <c r="ABL80" s="114"/>
      <c r="ABM80" s="74"/>
      <c r="ABY80" s="74"/>
      <c r="ABZ80" s="605"/>
      <c r="ACA80" s="605"/>
      <c r="ACB80" s="114"/>
      <c r="ACC80" s="74"/>
      <c r="ACO80" s="74"/>
      <c r="ACP80" s="605"/>
      <c r="ACQ80" s="605"/>
      <c r="ACR80" s="114"/>
      <c r="ACS80" s="74"/>
      <c r="ADE80" s="74"/>
      <c r="ADF80" s="605"/>
      <c r="ADG80" s="605"/>
      <c r="ADH80" s="114"/>
      <c r="ADI80" s="74"/>
      <c r="ADU80" s="74"/>
      <c r="ADV80" s="605"/>
      <c r="ADW80" s="605"/>
      <c r="ADX80" s="114"/>
      <c r="ADY80" s="74"/>
      <c r="AEK80" s="74"/>
      <c r="AEL80" s="605"/>
      <c r="AEM80" s="605"/>
      <c r="AEN80" s="114"/>
      <c r="AEO80" s="74"/>
      <c r="AFA80" s="74"/>
      <c r="AFB80" s="605"/>
      <c r="AFC80" s="605"/>
      <c r="AFD80" s="114"/>
      <c r="AFE80" s="74"/>
      <c r="AFQ80" s="74"/>
      <c r="AFR80" s="605"/>
      <c r="AFS80" s="605"/>
      <c r="AFT80" s="114"/>
      <c r="AFU80" s="74"/>
      <c r="AGG80" s="74"/>
      <c r="AGH80" s="605"/>
      <c r="AGI80" s="605"/>
      <c r="AGJ80" s="114"/>
      <c r="AGK80" s="74"/>
      <c r="AGW80" s="74"/>
      <c r="AGX80" s="605"/>
      <c r="AGY80" s="605"/>
      <c r="AGZ80" s="114"/>
      <c r="AHA80" s="74"/>
      <c r="AHM80" s="74"/>
      <c r="AHN80" s="605"/>
      <c r="AHO80" s="605"/>
      <c r="AHP80" s="114"/>
      <c r="AHQ80" s="74"/>
      <c r="AIC80" s="74"/>
      <c r="AID80" s="605"/>
      <c r="AIE80" s="605"/>
      <c r="AIF80" s="114"/>
      <c r="AIG80" s="74"/>
      <c r="AIS80" s="74"/>
      <c r="AIT80" s="605"/>
      <c r="AIU80" s="605"/>
      <c r="AIV80" s="114"/>
      <c r="AIW80" s="74"/>
      <c r="AJI80" s="74"/>
      <c r="AJJ80" s="605"/>
      <c r="AJK80" s="605"/>
      <c r="AJL80" s="114"/>
      <c r="AJM80" s="74"/>
      <c r="AJY80" s="74"/>
      <c r="AJZ80" s="605"/>
      <c r="AKA80" s="605"/>
      <c r="AKB80" s="114"/>
      <c r="AKC80" s="74"/>
      <c r="AKO80" s="74"/>
      <c r="AKP80" s="605"/>
      <c r="AKQ80" s="605"/>
      <c r="AKR80" s="114"/>
      <c r="AKS80" s="74"/>
      <c r="ALE80" s="74"/>
      <c r="ALF80" s="605"/>
      <c r="ALG80" s="605"/>
      <c r="ALH80" s="114"/>
      <c r="ALI80" s="74"/>
      <c r="ALU80" s="74"/>
      <c r="ALV80" s="605"/>
      <c r="ALW80" s="605"/>
      <c r="ALX80" s="114"/>
      <c r="ALY80" s="74"/>
      <c r="AMK80" s="74"/>
      <c r="AML80" s="605"/>
      <c r="AMM80" s="605"/>
      <c r="AMN80" s="114"/>
      <c r="AMO80" s="74"/>
      <c r="ANA80" s="74"/>
      <c r="ANB80" s="605"/>
      <c r="ANC80" s="605"/>
      <c r="AND80" s="114"/>
      <c r="ANE80" s="74"/>
      <c r="ANQ80" s="74"/>
      <c r="ANR80" s="605"/>
      <c r="ANS80" s="605"/>
      <c r="ANT80" s="114"/>
      <c r="ANU80" s="74"/>
      <c r="AOG80" s="74"/>
      <c r="AOH80" s="605"/>
      <c r="AOI80" s="605"/>
      <c r="AOJ80" s="114"/>
      <c r="AOK80" s="74"/>
      <c r="AOW80" s="74"/>
      <c r="AOX80" s="605"/>
      <c r="AOY80" s="605"/>
      <c r="AOZ80" s="114"/>
      <c r="APA80" s="74"/>
      <c r="APM80" s="74"/>
      <c r="APN80" s="605"/>
      <c r="APO80" s="605"/>
      <c r="APP80" s="114"/>
      <c r="APQ80" s="74"/>
      <c r="AQC80" s="74"/>
      <c r="AQD80" s="605"/>
      <c r="AQE80" s="605"/>
      <c r="AQF80" s="114"/>
      <c r="AQG80" s="74"/>
      <c r="AQS80" s="74"/>
      <c r="AQT80" s="605"/>
      <c r="AQU80" s="605"/>
      <c r="AQV80" s="114"/>
      <c r="AQW80" s="74"/>
      <c r="ARI80" s="74"/>
      <c r="ARJ80" s="605"/>
      <c r="ARK80" s="605"/>
      <c r="ARL80" s="114"/>
      <c r="ARM80" s="74"/>
      <c r="ARY80" s="74"/>
      <c r="ARZ80" s="605"/>
      <c r="ASA80" s="605"/>
      <c r="ASB80" s="114"/>
      <c r="ASC80" s="74"/>
      <c r="ASO80" s="74"/>
      <c r="ASP80" s="605"/>
      <c r="ASQ80" s="605"/>
      <c r="ASR80" s="114"/>
      <c r="ASS80" s="74"/>
      <c r="ATE80" s="74"/>
      <c r="ATF80" s="605"/>
      <c r="ATG80" s="605"/>
      <c r="ATH80" s="114"/>
      <c r="ATI80" s="74"/>
      <c r="ATU80" s="74"/>
      <c r="ATV80" s="605"/>
      <c r="ATW80" s="605"/>
      <c r="ATX80" s="114"/>
      <c r="ATY80" s="74"/>
      <c r="AUK80" s="74"/>
      <c r="AUL80" s="605"/>
      <c r="AUM80" s="605"/>
      <c r="AUN80" s="114"/>
      <c r="AUO80" s="74"/>
      <c r="AVA80" s="74"/>
      <c r="AVB80" s="605"/>
      <c r="AVC80" s="605"/>
      <c r="AVD80" s="114"/>
      <c r="AVE80" s="74"/>
      <c r="AVQ80" s="74"/>
      <c r="AVR80" s="605"/>
      <c r="AVS80" s="605"/>
      <c r="AVT80" s="114"/>
      <c r="AVU80" s="74"/>
      <c r="AWG80" s="74"/>
      <c r="AWH80" s="605"/>
      <c r="AWI80" s="605"/>
      <c r="AWJ80" s="114"/>
      <c r="AWK80" s="74"/>
      <c r="AWW80" s="74"/>
      <c r="AWX80" s="605"/>
      <c r="AWY80" s="605"/>
      <c r="AWZ80" s="114"/>
      <c r="AXA80" s="74"/>
      <c r="AXM80" s="74"/>
      <c r="AXN80" s="605"/>
      <c r="AXO80" s="605"/>
      <c r="AXP80" s="114"/>
      <c r="AXQ80" s="74"/>
      <c r="AYC80" s="74"/>
      <c r="AYD80" s="605"/>
      <c r="AYE80" s="605"/>
      <c r="AYF80" s="114"/>
      <c r="AYG80" s="74"/>
      <c r="AYS80" s="74"/>
      <c r="AYT80" s="605"/>
      <c r="AYU80" s="605"/>
      <c r="AYV80" s="114"/>
      <c r="AYW80" s="74"/>
      <c r="AZI80" s="74"/>
      <c r="AZJ80" s="605"/>
      <c r="AZK80" s="605"/>
      <c r="AZL80" s="114"/>
      <c r="AZM80" s="74"/>
      <c r="AZY80" s="74"/>
      <c r="AZZ80" s="605"/>
      <c r="BAA80" s="605"/>
      <c r="BAB80" s="114"/>
      <c r="BAC80" s="74"/>
      <c r="BAO80" s="74"/>
      <c r="BAP80" s="605"/>
      <c r="BAQ80" s="605"/>
      <c r="BAR80" s="114"/>
      <c r="BAS80" s="74"/>
      <c r="BBE80" s="74"/>
      <c r="BBF80" s="605"/>
      <c r="BBG80" s="605"/>
      <c r="BBH80" s="114"/>
      <c r="BBI80" s="74"/>
      <c r="BBU80" s="74"/>
      <c r="BBV80" s="605"/>
      <c r="BBW80" s="605"/>
      <c r="BBX80" s="114"/>
      <c r="BBY80" s="74"/>
      <c r="BCK80" s="74"/>
      <c r="BCL80" s="605"/>
      <c r="BCM80" s="605"/>
      <c r="BCN80" s="114"/>
      <c r="BCO80" s="74"/>
      <c r="BDA80" s="74"/>
      <c r="BDB80" s="605"/>
      <c r="BDC80" s="605"/>
      <c r="BDD80" s="114"/>
      <c r="BDE80" s="74"/>
      <c r="BDQ80" s="74"/>
      <c r="BDR80" s="605"/>
      <c r="BDS80" s="605"/>
      <c r="BDT80" s="114"/>
      <c r="BDU80" s="74"/>
      <c r="BEG80" s="74"/>
      <c r="BEH80" s="605"/>
      <c r="BEI80" s="605"/>
      <c r="BEJ80" s="114"/>
      <c r="BEK80" s="74"/>
      <c r="BEW80" s="74"/>
      <c r="BEX80" s="605"/>
      <c r="BEY80" s="605"/>
      <c r="BEZ80" s="114"/>
      <c r="BFA80" s="74"/>
      <c r="BFM80" s="74"/>
      <c r="BFN80" s="605"/>
      <c r="BFO80" s="605"/>
      <c r="BFP80" s="114"/>
      <c r="BFQ80" s="74"/>
      <c r="BGC80" s="74"/>
      <c r="BGD80" s="605"/>
      <c r="BGE80" s="605"/>
      <c r="BGF80" s="114"/>
      <c r="BGG80" s="74"/>
      <c r="BGS80" s="74"/>
      <c r="BGT80" s="605"/>
      <c r="BGU80" s="605"/>
      <c r="BGV80" s="114"/>
      <c r="BGW80" s="74"/>
      <c r="BHI80" s="74"/>
      <c r="BHJ80" s="605"/>
      <c r="BHK80" s="605"/>
      <c r="BHL80" s="114"/>
      <c r="BHM80" s="74"/>
      <c r="BHY80" s="74"/>
      <c r="BHZ80" s="605"/>
      <c r="BIA80" s="605"/>
      <c r="BIB80" s="114"/>
      <c r="BIC80" s="74"/>
      <c r="BIO80" s="74"/>
      <c r="BIP80" s="605"/>
      <c r="BIQ80" s="605"/>
      <c r="BIR80" s="114"/>
      <c r="BIS80" s="74"/>
      <c r="BJE80" s="74"/>
      <c r="BJF80" s="605"/>
      <c r="BJG80" s="605"/>
      <c r="BJH80" s="114"/>
      <c r="BJI80" s="74"/>
      <c r="BJU80" s="74"/>
      <c r="BJV80" s="605"/>
      <c r="BJW80" s="605"/>
      <c r="BJX80" s="114"/>
      <c r="BJY80" s="74"/>
      <c r="BKK80" s="74"/>
      <c r="BKL80" s="605"/>
      <c r="BKM80" s="605"/>
      <c r="BKN80" s="114"/>
      <c r="BKO80" s="74"/>
      <c r="BLA80" s="74"/>
      <c r="BLB80" s="605"/>
      <c r="BLC80" s="605"/>
      <c r="BLD80" s="114"/>
      <c r="BLE80" s="74"/>
      <c r="BLQ80" s="74"/>
      <c r="BLR80" s="605"/>
      <c r="BLS80" s="605"/>
      <c r="BLT80" s="114"/>
      <c r="BLU80" s="74"/>
      <c r="BMG80" s="74"/>
      <c r="BMH80" s="605"/>
      <c r="BMI80" s="605"/>
      <c r="BMJ80" s="114"/>
      <c r="BMK80" s="74"/>
      <c r="BMW80" s="74"/>
      <c r="BMX80" s="605"/>
      <c r="BMY80" s="605"/>
      <c r="BMZ80" s="114"/>
      <c r="BNA80" s="74"/>
      <c r="BNM80" s="74"/>
      <c r="BNN80" s="605"/>
      <c r="BNO80" s="605"/>
      <c r="BNP80" s="114"/>
      <c r="BNQ80" s="74"/>
      <c r="BOC80" s="74"/>
      <c r="BOD80" s="605"/>
      <c r="BOE80" s="605"/>
      <c r="BOF80" s="114"/>
      <c r="BOG80" s="74"/>
      <c r="BOS80" s="74"/>
      <c r="BOT80" s="605"/>
      <c r="BOU80" s="605"/>
      <c r="BOV80" s="114"/>
      <c r="BOW80" s="74"/>
      <c r="BPI80" s="74"/>
      <c r="BPJ80" s="605"/>
      <c r="BPK80" s="605"/>
      <c r="BPL80" s="114"/>
      <c r="BPM80" s="74"/>
      <c r="BPY80" s="74"/>
      <c r="BPZ80" s="605"/>
      <c r="BQA80" s="605"/>
      <c r="BQB80" s="114"/>
      <c r="BQC80" s="74"/>
      <c r="BQO80" s="74"/>
      <c r="BQP80" s="605"/>
      <c r="BQQ80" s="605"/>
      <c r="BQR80" s="114"/>
      <c r="BQS80" s="74"/>
      <c r="BRE80" s="74"/>
      <c r="BRF80" s="605"/>
      <c r="BRG80" s="605"/>
      <c r="BRH80" s="114"/>
      <c r="BRI80" s="74"/>
      <c r="BRU80" s="74"/>
      <c r="BRV80" s="605"/>
      <c r="BRW80" s="605"/>
      <c r="BRX80" s="114"/>
      <c r="BRY80" s="74"/>
      <c r="BSK80" s="74"/>
      <c r="BSL80" s="605"/>
      <c r="BSM80" s="605"/>
      <c r="BSN80" s="114"/>
      <c r="BSO80" s="74"/>
      <c r="BTA80" s="74"/>
      <c r="BTB80" s="605"/>
      <c r="BTC80" s="605"/>
      <c r="BTD80" s="114"/>
      <c r="BTE80" s="74"/>
      <c r="BTQ80" s="74"/>
      <c r="BTR80" s="605"/>
      <c r="BTS80" s="605"/>
      <c r="BTT80" s="114"/>
      <c r="BTU80" s="74"/>
      <c r="BUG80" s="74"/>
      <c r="BUH80" s="605"/>
      <c r="BUI80" s="605"/>
      <c r="BUJ80" s="114"/>
      <c r="BUK80" s="74"/>
      <c r="BUW80" s="74"/>
      <c r="BUX80" s="605"/>
      <c r="BUY80" s="605"/>
      <c r="BUZ80" s="114"/>
      <c r="BVA80" s="74"/>
      <c r="BVM80" s="74"/>
      <c r="BVN80" s="605"/>
      <c r="BVO80" s="605"/>
      <c r="BVP80" s="114"/>
      <c r="BVQ80" s="74"/>
      <c r="BWC80" s="74"/>
      <c r="BWD80" s="605"/>
      <c r="BWE80" s="605"/>
      <c r="BWF80" s="114"/>
      <c r="BWG80" s="74"/>
      <c r="BWS80" s="74"/>
      <c r="BWT80" s="605"/>
      <c r="BWU80" s="605"/>
      <c r="BWV80" s="114"/>
      <c r="BWW80" s="74"/>
      <c r="BXI80" s="74"/>
      <c r="BXJ80" s="605"/>
      <c r="BXK80" s="605"/>
      <c r="BXL80" s="114"/>
      <c r="BXM80" s="74"/>
      <c r="BXY80" s="74"/>
      <c r="BXZ80" s="605"/>
      <c r="BYA80" s="605"/>
      <c r="BYB80" s="114"/>
      <c r="BYC80" s="74"/>
      <c r="BYO80" s="74"/>
      <c r="BYP80" s="605"/>
      <c r="BYQ80" s="605"/>
      <c r="BYR80" s="114"/>
      <c r="BYS80" s="74"/>
      <c r="BZE80" s="74"/>
      <c r="BZF80" s="605"/>
      <c r="BZG80" s="605"/>
      <c r="BZH80" s="114"/>
      <c r="BZI80" s="74"/>
      <c r="BZU80" s="74"/>
      <c r="BZV80" s="605"/>
      <c r="BZW80" s="605"/>
      <c r="BZX80" s="114"/>
      <c r="BZY80" s="74"/>
      <c r="CAK80" s="74"/>
      <c r="CAL80" s="605"/>
      <c r="CAM80" s="605"/>
      <c r="CAN80" s="114"/>
      <c r="CAO80" s="74"/>
      <c r="CBA80" s="74"/>
      <c r="CBB80" s="605"/>
      <c r="CBC80" s="605"/>
      <c r="CBD80" s="114"/>
      <c r="CBE80" s="74"/>
      <c r="CBQ80" s="74"/>
      <c r="CBR80" s="605"/>
      <c r="CBS80" s="605"/>
      <c r="CBT80" s="114"/>
      <c r="CBU80" s="74"/>
      <c r="CCG80" s="74"/>
      <c r="CCH80" s="605"/>
      <c r="CCI80" s="605"/>
      <c r="CCJ80" s="114"/>
      <c r="CCK80" s="74"/>
      <c r="CCW80" s="74"/>
      <c r="CCX80" s="605"/>
      <c r="CCY80" s="605"/>
      <c r="CCZ80" s="114"/>
      <c r="CDA80" s="74"/>
      <c r="CDM80" s="74"/>
      <c r="CDN80" s="605"/>
      <c r="CDO80" s="605"/>
      <c r="CDP80" s="114"/>
      <c r="CDQ80" s="74"/>
      <c r="CEC80" s="74"/>
      <c r="CED80" s="605"/>
      <c r="CEE80" s="605"/>
      <c r="CEF80" s="114"/>
      <c r="CEG80" s="74"/>
      <c r="CES80" s="74"/>
      <c r="CET80" s="605"/>
      <c r="CEU80" s="605"/>
      <c r="CEV80" s="114"/>
      <c r="CEW80" s="74"/>
      <c r="CFI80" s="74"/>
      <c r="CFJ80" s="605"/>
      <c r="CFK80" s="605"/>
      <c r="CFL80" s="114"/>
      <c r="CFM80" s="74"/>
      <c r="CFY80" s="74"/>
      <c r="CFZ80" s="605"/>
      <c r="CGA80" s="605"/>
      <c r="CGB80" s="114"/>
      <c r="CGC80" s="74"/>
      <c r="CGO80" s="74"/>
      <c r="CGP80" s="605"/>
      <c r="CGQ80" s="605"/>
      <c r="CGR80" s="114"/>
      <c r="CGS80" s="74"/>
      <c r="CHE80" s="74"/>
      <c r="CHF80" s="605"/>
      <c r="CHG80" s="605"/>
      <c r="CHH80" s="114"/>
      <c r="CHI80" s="74"/>
      <c r="CHU80" s="74"/>
      <c r="CHV80" s="605"/>
      <c r="CHW80" s="605"/>
      <c r="CHX80" s="114"/>
      <c r="CHY80" s="74"/>
      <c r="CIK80" s="74"/>
      <c r="CIL80" s="605"/>
      <c r="CIM80" s="605"/>
      <c r="CIN80" s="114"/>
      <c r="CIO80" s="74"/>
      <c r="CJA80" s="74"/>
      <c r="CJB80" s="605"/>
      <c r="CJC80" s="605"/>
      <c r="CJD80" s="114"/>
      <c r="CJE80" s="74"/>
      <c r="CJQ80" s="74"/>
      <c r="CJR80" s="605"/>
      <c r="CJS80" s="605"/>
      <c r="CJT80" s="114"/>
      <c r="CJU80" s="74"/>
      <c r="CKG80" s="74"/>
      <c r="CKH80" s="605"/>
      <c r="CKI80" s="605"/>
      <c r="CKJ80" s="114"/>
      <c r="CKK80" s="74"/>
      <c r="CKW80" s="74"/>
      <c r="CKX80" s="605"/>
      <c r="CKY80" s="605"/>
      <c r="CKZ80" s="114"/>
      <c r="CLA80" s="74"/>
      <c r="CLM80" s="74"/>
      <c r="CLN80" s="605"/>
      <c r="CLO80" s="605"/>
      <c r="CLP80" s="114"/>
      <c r="CLQ80" s="74"/>
      <c r="CMC80" s="74"/>
      <c r="CMD80" s="605"/>
      <c r="CME80" s="605"/>
      <c r="CMF80" s="114"/>
      <c r="CMG80" s="74"/>
      <c r="CMS80" s="74"/>
      <c r="CMT80" s="605"/>
      <c r="CMU80" s="605"/>
      <c r="CMV80" s="114"/>
      <c r="CMW80" s="74"/>
      <c r="CNI80" s="74"/>
      <c r="CNJ80" s="605"/>
      <c r="CNK80" s="605"/>
      <c r="CNL80" s="114"/>
      <c r="CNM80" s="74"/>
      <c r="CNY80" s="74"/>
      <c r="CNZ80" s="605"/>
      <c r="COA80" s="605"/>
      <c r="COB80" s="114"/>
      <c r="COC80" s="74"/>
      <c r="COO80" s="74"/>
      <c r="COP80" s="605"/>
      <c r="COQ80" s="605"/>
      <c r="COR80" s="114"/>
      <c r="COS80" s="74"/>
      <c r="CPE80" s="74"/>
      <c r="CPF80" s="605"/>
      <c r="CPG80" s="605"/>
      <c r="CPH80" s="114"/>
      <c r="CPI80" s="74"/>
      <c r="CPU80" s="74"/>
      <c r="CPV80" s="605"/>
      <c r="CPW80" s="605"/>
      <c r="CPX80" s="114"/>
      <c r="CPY80" s="74"/>
      <c r="CQK80" s="74"/>
      <c r="CQL80" s="605"/>
      <c r="CQM80" s="605"/>
      <c r="CQN80" s="114"/>
      <c r="CQO80" s="74"/>
      <c r="CRA80" s="74"/>
      <c r="CRB80" s="605"/>
      <c r="CRC80" s="605"/>
      <c r="CRD80" s="114"/>
      <c r="CRE80" s="74"/>
      <c r="CRQ80" s="74"/>
      <c r="CRR80" s="605"/>
      <c r="CRS80" s="605"/>
      <c r="CRT80" s="114"/>
      <c r="CRU80" s="74"/>
      <c r="CSG80" s="74"/>
      <c r="CSH80" s="605"/>
      <c r="CSI80" s="605"/>
      <c r="CSJ80" s="114"/>
      <c r="CSK80" s="74"/>
      <c r="CSW80" s="74"/>
      <c r="CSX80" s="605"/>
      <c r="CSY80" s="605"/>
      <c r="CSZ80" s="114"/>
      <c r="CTA80" s="74"/>
      <c r="CTM80" s="74"/>
      <c r="CTN80" s="605"/>
      <c r="CTO80" s="605"/>
      <c r="CTP80" s="114"/>
      <c r="CTQ80" s="74"/>
      <c r="CUC80" s="74"/>
      <c r="CUD80" s="605"/>
      <c r="CUE80" s="605"/>
      <c r="CUF80" s="114"/>
      <c r="CUG80" s="74"/>
      <c r="CUS80" s="74"/>
      <c r="CUT80" s="605"/>
      <c r="CUU80" s="605"/>
      <c r="CUV80" s="114"/>
      <c r="CUW80" s="74"/>
      <c r="CVI80" s="74"/>
      <c r="CVJ80" s="605"/>
      <c r="CVK80" s="605"/>
      <c r="CVL80" s="114"/>
      <c r="CVM80" s="74"/>
      <c r="CVY80" s="74"/>
      <c r="CVZ80" s="605"/>
      <c r="CWA80" s="605"/>
      <c r="CWB80" s="114"/>
      <c r="CWC80" s="74"/>
      <c r="CWO80" s="74"/>
      <c r="CWP80" s="605"/>
      <c r="CWQ80" s="605"/>
      <c r="CWR80" s="114"/>
      <c r="CWS80" s="74"/>
      <c r="CXE80" s="74"/>
      <c r="CXF80" s="605"/>
      <c r="CXG80" s="605"/>
      <c r="CXH80" s="114"/>
      <c r="CXI80" s="74"/>
      <c r="CXU80" s="74"/>
      <c r="CXV80" s="605"/>
      <c r="CXW80" s="605"/>
      <c r="CXX80" s="114"/>
      <c r="CXY80" s="74"/>
      <c r="CYK80" s="74"/>
      <c r="CYL80" s="605"/>
      <c r="CYM80" s="605"/>
      <c r="CYN80" s="114"/>
      <c r="CYO80" s="74"/>
      <c r="CZA80" s="74"/>
      <c r="CZB80" s="605"/>
      <c r="CZC80" s="605"/>
      <c r="CZD80" s="114"/>
      <c r="CZE80" s="74"/>
      <c r="CZQ80" s="74"/>
      <c r="CZR80" s="605"/>
      <c r="CZS80" s="605"/>
      <c r="CZT80" s="114"/>
      <c r="CZU80" s="74"/>
      <c r="DAG80" s="74"/>
      <c r="DAH80" s="605"/>
      <c r="DAI80" s="605"/>
      <c r="DAJ80" s="114"/>
      <c r="DAK80" s="74"/>
      <c r="DAW80" s="74"/>
      <c r="DAX80" s="605"/>
      <c r="DAY80" s="605"/>
      <c r="DAZ80" s="114"/>
      <c r="DBA80" s="74"/>
      <c r="DBM80" s="74"/>
      <c r="DBN80" s="605"/>
      <c r="DBO80" s="605"/>
      <c r="DBP80" s="114"/>
      <c r="DBQ80" s="74"/>
      <c r="DCC80" s="74"/>
      <c r="DCD80" s="605"/>
      <c r="DCE80" s="605"/>
      <c r="DCF80" s="114"/>
      <c r="DCG80" s="74"/>
      <c r="DCS80" s="74"/>
      <c r="DCT80" s="605"/>
      <c r="DCU80" s="605"/>
      <c r="DCV80" s="114"/>
      <c r="DCW80" s="74"/>
      <c r="DDI80" s="74"/>
      <c r="DDJ80" s="605"/>
      <c r="DDK80" s="605"/>
      <c r="DDL80" s="114"/>
      <c r="DDM80" s="74"/>
      <c r="DDY80" s="74"/>
      <c r="DDZ80" s="605"/>
      <c r="DEA80" s="605"/>
      <c r="DEB80" s="114"/>
      <c r="DEC80" s="74"/>
      <c r="DEO80" s="74"/>
      <c r="DEP80" s="605"/>
      <c r="DEQ80" s="605"/>
      <c r="DER80" s="114"/>
      <c r="DES80" s="74"/>
      <c r="DFE80" s="74"/>
      <c r="DFF80" s="605"/>
      <c r="DFG80" s="605"/>
      <c r="DFH80" s="114"/>
      <c r="DFI80" s="74"/>
      <c r="DFU80" s="74"/>
      <c r="DFV80" s="605"/>
      <c r="DFW80" s="605"/>
      <c r="DFX80" s="114"/>
      <c r="DFY80" s="74"/>
      <c r="DGK80" s="74"/>
      <c r="DGL80" s="605"/>
      <c r="DGM80" s="605"/>
      <c r="DGN80" s="114"/>
      <c r="DGO80" s="74"/>
      <c r="DHA80" s="74"/>
      <c r="DHB80" s="605"/>
      <c r="DHC80" s="605"/>
      <c r="DHD80" s="114"/>
      <c r="DHE80" s="74"/>
      <c r="DHQ80" s="74"/>
      <c r="DHR80" s="605"/>
      <c r="DHS80" s="605"/>
      <c r="DHT80" s="114"/>
      <c r="DHU80" s="74"/>
      <c r="DIG80" s="74"/>
      <c r="DIH80" s="605"/>
      <c r="DII80" s="605"/>
      <c r="DIJ80" s="114"/>
      <c r="DIK80" s="74"/>
      <c r="DIW80" s="74"/>
      <c r="DIX80" s="605"/>
      <c r="DIY80" s="605"/>
      <c r="DIZ80" s="114"/>
      <c r="DJA80" s="74"/>
      <c r="DJM80" s="74"/>
      <c r="DJN80" s="605"/>
      <c r="DJO80" s="605"/>
      <c r="DJP80" s="114"/>
      <c r="DJQ80" s="74"/>
      <c r="DKC80" s="74"/>
      <c r="DKD80" s="605"/>
      <c r="DKE80" s="605"/>
      <c r="DKF80" s="114"/>
      <c r="DKG80" s="74"/>
      <c r="DKS80" s="74"/>
      <c r="DKT80" s="605"/>
      <c r="DKU80" s="605"/>
      <c r="DKV80" s="114"/>
      <c r="DKW80" s="74"/>
      <c r="DLI80" s="74"/>
      <c r="DLJ80" s="605"/>
      <c r="DLK80" s="605"/>
      <c r="DLL80" s="114"/>
      <c r="DLM80" s="74"/>
      <c r="DLY80" s="74"/>
      <c r="DLZ80" s="605"/>
      <c r="DMA80" s="605"/>
      <c r="DMB80" s="114"/>
      <c r="DMC80" s="74"/>
      <c r="DMO80" s="74"/>
      <c r="DMP80" s="605"/>
      <c r="DMQ80" s="605"/>
      <c r="DMR80" s="114"/>
      <c r="DMS80" s="74"/>
      <c r="DNE80" s="74"/>
      <c r="DNF80" s="605"/>
      <c r="DNG80" s="605"/>
      <c r="DNH80" s="114"/>
      <c r="DNI80" s="74"/>
      <c r="DNU80" s="74"/>
      <c r="DNV80" s="605"/>
      <c r="DNW80" s="605"/>
      <c r="DNX80" s="114"/>
      <c r="DNY80" s="74"/>
      <c r="DOK80" s="74"/>
      <c r="DOL80" s="605"/>
      <c r="DOM80" s="605"/>
      <c r="DON80" s="114"/>
      <c r="DOO80" s="74"/>
      <c r="DPA80" s="74"/>
      <c r="DPB80" s="605"/>
      <c r="DPC80" s="605"/>
      <c r="DPD80" s="114"/>
      <c r="DPE80" s="74"/>
      <c r="DPQ80" s="74"/>
      <c r="DPR80" s="605"/>
      <c r="DPS80" s="605"/>
      <c r="DPT80" s="114"/>
      <c r="DPU80" s="74"/>
      <c r="DQG80" s="74"/>
      <c r="DQH80" s="605"/>
      <c r="DQI80" s="605"/>
      <c r="DQJ80" s="114"/>
      <c r="DQK80" s="74"/>
      <c r="DQW80" s="74"/>
      <c r="DQX80" s="605"/>
      <c r="DQY80" s="605"/>
      <c r="DQZ80" s="114"/>
      <c r="DRA80" s="74"/>
      <c r="DRM80" s="74"/>
      <c r="DRN80" s="605"/>
      <c r="DRO80" s="605"/>
      <c r="DRP80" s="114"/>
      <c r="DRQ80" s="74"/>
      <c r="DSC80" s="74"/>
      <c r="DSD80" s="605"/>
      <c r="DSE80" s="605"/>
      <c r="DSF80" s="114"/>
      <c r="DSG80" s="74"/>
      <c r="DSS80" s="74"/>
      <c r="DST80" s="605"/>
      <c r="DSU80" s="605"/>
      <c r="DSV80" s="114"/>
      <c r="DSW80" s="74"/>
      <c r="DTI80" s="74"/>
      <c r="DTJ80" s="605"/>
      <c r="DTK80" s="605"/>
      <c r="DTL80" s="114"/>
      <c r="DTM80" s="74"/>
      <c r="DTY80" s="74"/>
      <c r="DTZ80" s="605"/>
      <c r="DUA80" s="605"/>
      <c r="DUB80" s="114"/>
      <c r="DUC80" s="74"/>
      <c r="DUO80" s="74"/>
      <c r="DUP80" s="605"/>
      <c r="DUQ80" s="605"/>
      <c r="DUR80" s="114"/>
      <c r="DUS80" s="74"/>
      <c r="DVE80" s="74"/>
      <c r="DVF80" s="605"/>
      <c r="DVG80" s="605"/>
      <c r="DVH80" s="114"/>
      <c r="DVI80" s="74"/>
      <c r="DVU80" s="74"/>
      <c r="DVV80" s="605"/>
      <c r="DVW80" s="605"/>
      <c r="DVX80" s="114"/>
      <c r="DVY80" s="74"/>
      <c r="DWK80" s="74"/>
      <c r="DWL80" s="605"/>
      <c r="DWM80" s="605"/>
      <c r="DWN80" s="114"/>
      <c r="DWO80" s="74"/>
      <c r="DXA80" s="74"/>
      <c r="DXB80" s="605"/>
      <c r="DXC80" s="605"/>
      <c r="DXD80" s="114"/>
      <c r="DXE80" s="74"/>
      <c r="DXQ80" s="74"/>
      <c r="DXR80" s="605"/>
      <c r="DXS80" s="605"/>
      <c r="DXT80" s="114"/>
      <c r="DXU80" s="74"/>
      <c r="DYG80" s="74"/>
      <c r="DYH80" s="605"/>
      <c r="DYI80" s="605"/>
      <c r="DYJ80" s="114"/>
      <c r="DYK80" s="74"/>
      <c r="DYW80" s="74"/>
      <c r="DYX80" s="605"/>
      <c r="DYY80" s="605"/>
      <c r="DYZ80" s="114"/>
      <c r="DZA80" s="74"/>
      <c r="DZM80" s="74"/>
      <c r="DZN80" s="605"/>
      <c r="DZO80" s="605"/>
      <c r="DZP80" s="114"/>
      <c r="DZQ80" s="74"/>
      <c r="EAC80" s="74"/>
      <c r="EAD80" s="605"/>
      <c r="EAE80" s="605"/>
      <c r="EAF80" s="114"/>
      <c r="EAG80" s="74"/>
      <c r="EAS80" s="74"/>
      <c r="EAT80" s="605"/>
      <c r="EAU80" s="605"/>
      <c r="EAV80" s="114"/>
      <c r="EAW80" s="74"/>
      <c r="EBI80" s="74"/>
      <c r="EBJ80" s="605"/>
      <c r="EBK80" s="605"/>
      <c r="EBL80" s="114"/>
      <c r="EBM80" s="74"/>
      <c r="EBY80" s="74"/>
      <c r="EBZ80" s="605"/>
      <c r="ECA80" s="605"/>
      <c r="ECB80" s="114"/>
      <c r="ECC80" s="74"/>
      <c r="ECO80" s="74"/>
      <c r="ECP80" s="605"/>
      <c r="ECQ80" s="605"/>
      <c r="ECR80" s="114"/>
      <c r="ECS80" s="74"/>
      <c r="EDE80" s="74"/>
      <c r="EDF80" s="605"/>
      <c r="EDG80" s="605"/>
      <c r="EDH80" s="114"/>
      <c r="EDI80" s="74"/>
      <c r="EDU80" s="74"/>
      <c r="EDV80" s="605"/>
      <c r="EDW80" s="605"/>
      <c r="EDX80" s="114"/>
      <c r="EDY80" s="74"/>
      <c r="EEK80" s="74"/>
      <c r="EEL80" s="605"/>
      <c r="EEM80" s="605"/>
      <c r="EEN80" s="114"/>
      <c r="EEO80" s="74"/>
      <c r="EFA80" s="74"/>
      <c r="EFB80" s="605"/>
      <c r="EFC80" s="605"/>
      <c r="EFD80" s="114"/>
      <c r="EFE80" s="74"/>
      <c r="EFQ80" s="74"/>
      <c r="EFR80" s="605"/>
      <c r="EFS80" s="605"/>
      <c r="EFT80" s="114"/>
      <c r="EFU80" s="74"/>
      <c r="EGG80" s="74"/>
      <c r="EGH80" s="605"/>
      <c r="EGI80" s="605"/>
      <c r="EGJ80" s="114"/>
      <c r="EGK80" s="74"/>
      <c r="EGW80" s="74"/>
      <c r="EGX80" s="605"/>
      <c r="EGY80" s="605"/>
      <c r="EGZ80" s="114"/>
      <c r="EHA80" s="74"/>
      <c r="EHM80" s="74"/>
      <c r="EHN80" s="605"/>
      <c r="EHO80" s="605"/>
      <c r="EHP80" s="114"/>
      <c r="EHQ80" s="74"/>
      <c r="EIC80" s="74"/>
      <c r="EID80" s="605"/>
      <c r="EIE80" s="605"/>
      <c r="EIF80" s="114"/>
      <c r="EIG80" s="74"/>
      <c r="EIS80" s="74"/>
      <c r="EIT80" s="605"/>
      <c r="EIU80" s="605"/>
      <c r="EIV80" s="114"/>
      <c r="EIW80" s="74"/>
      <c r="EJI80" s="74"/>
      <c r="EJJ80" s="605"/>
      <c r="EJK80" s="605"/>
      <c r="EJL80" s="114"/>
      <c r="EJM80" s="74"/>
      <c r="EJY80" s="74"/>
      <c r="EJZ80" s="605"/>
      <c r="EKA80" s="605"/>
      <c r="EKB80" s="114"/>
      <c r="EKC80" s="74"/>
      <c r="EKO80" s="74"/>
      <c r="EKP80" s="605"/>
      <c r="EKQ80" s="605"/>
      <c r="EKR80" s="114"/>
      <c r="EKS80" s="74"/>
      <c r="ELE80" s="74"/>
      <c r="ELF80" s="605"/>
      <c r="ELG80" s="605"/>
      <c r="ELH80" s="114"/>
      <c r="ELI80" s="74"/>
      <c r="ELU80" s="74"/>
      <c r="ELV80" s="605"/>
      <c r="ELW80" s="605"/>
      <c r="ELX80" s="114"/>
      <c r="ELY80" s="74"/>
      <c r="EMK80" s="74"/>
      <c r="EML80" s="605"/>
      <c r="EMM80" s="605"/>
      <c r="EMN80" s="114"/>
      <c r="EMO80" s="74"/>
      <c r="ENA80" s="74"/>
      <c r="ENB80" s="605"/>
      <c r="ENC80" s="605"/>
      <c r="END80" s="114"/>
      <c r="ENE80" s="74"/>
      <c r="ENQ80" s="74"/>
      <c r="ENR80" s="605"/>
      <c r="ENS80" s="605"/>
      <c r="ENT80" s="114"/>
      <c r="ENU80" s="74"/>
      <c r="EOG80" s="74"/>
      <c r="EOH80" s="605"/>
      <c r="EOI80" s="605"/>
      <c r="EOJ80" s="114"/>
      <c r="EOK80" s="74"/>
      <c r="EOW80" s="74"/>
      <c r="EOX80" s="605"/>
      <c r="EOY80" s="605"/>
      <c r="EOZ80" s="114"/>
      <c r="EPA80" s="74"/>
      <c r="EPM80" s="74"/>
      <c r="EPN80" s="605"/>
      <c r="EPO80" s="605"/>
      <c r="EPP80" s="114"/>
      <c r="EPQ80" s="74"/>
      <c r="EQC80" s="74"/>
      <c r="EQD80" s="605"/>
      <c r="EQE80" s="605"/>
      <c r="EQF80" s="114"/>
      <c r="EQG80" s="74"/>
      <c r="EQS80" s="74"/>
      <c r="EQT80" s="605"/>
      <c r="EQU80" s="605"/>
      <c r="EQV80" s="114"/>
      <c r="EQW80" s="74"/>
      <c r="ERI80" s="74"/>
      <c r="ERJ80" s="605"/>
      <c r="ERK80" s="605"/>
      <c r="ERL80" s="114"/>
      <c r="ERM80" s="74"/>
      <c r="ERY80" s="74"/>
      <c r="ERZ80" s="605"/>
      <c r="ESA80" s="605"/>
      <c r="ESB80" s="114"/>
      <c r="ESC80" s="74"/>
      <c r="ESO80" s="74"/>
      <c r="ESP80" s="605"/>
      <c r="ESQ80" s="605"/>
      <c r="ESR80" s="114"/>
      <c r="ESS80" s="74"/>
      <c r="ETE80" s="74"/>
      <c r="ETF80" s="605"/>
      <c r="ETG80" s="605"/>
      <c r="ETH80" s="114"/>
      <c r="ETI80" s="74"/>
      <c r="ETU80" s="74"/>
      <c r="ETV80" s="605"/>
      <c r="ETW80" s="605"/>
      <c r="ETX80" s="114"/>
      <c r="ETY80" s="74"/>
      <c r="EUK80" s="74"/>
      <c r="EUL80" s="605"/>
      <c r="EUM80" s="605"/>
      <c r="EUN80" s="114"/>
      <c r="EUO80" s="74"/>
      <c r="EVA80" s="74"/>
      <c r="EVB80" s="605"/>
      <c r="EVC80" s="605"/>
      <c r="EVD80" s="114"/>
      <c r="EVE80" s="74"/>
      <c r="EVQ80" s="74"/>
      <c r="EVR80" s="605"/>
      <c r="EVS80" s="605"/>
      <c r="EVT80" s="114"/>
      <c r="EVU80" s="74"/>
      <c r="EWG80" s="74"/>
      <c r="EWH80" s="605"/>
      <c r="EWI80" s="605"/>
      <c r="EWJ80" s="114"/>
      <c r="EWK80" s="74"/>
      <c r="EWW80" s="74"/>
      <c r="EWX80" s="605"/>
      <c r="EWY80" s="605"/>
      <c r="EWZ80" s="114"/>
      <c r="EXA80" s="74"/>
      <c r="EXM80" s="74"/>
      <c r="EXN80" s="605"/>
      <c r="EXO80" s="605"/>
      <c r="EXP80" s="114"/>
      <c r="EXQ80" s="74"/>
      <c r="EYC80" s="74"/>
      <c r="EYD80" s="605"/>
      <c r="EYE80" s="605"/>
      <c r="EYF80" s="114"/>
      <c r="EYG80" s="74"/>
      <c r="EYS80" s="74"/>
      <c r="EYT80" s="605"/>
      <c r="EYU80" s="605"/>
      <c r="EYV80" s="114"/>
      <c r="EYW80" s="74"/>
      <c r="EZI80" s="74"/>
      <c r="EZJ80" s="605"/>
      <c r="EZK80" s="605"/>
      <c r="EZL80" s="114"/>
      <c r="EZM80" s="74"/>
      <c r="EZY80" s="74"/>
      <c r="EZZ80" s="605"/>
      <c r="FAA80" s="605"/>
      <c r="FAB80" s="114"/>
      <c r="FAC80" s="74"/>
      <c r="FAO80" s="74"/>
      <c r="FAP80" s="605"/>
      <c r="FAQ80" s="605"/>
      <c r="FAR80" s="114"/>
      <c r="FAS80" s="74"/>
      <c r="FBE80" s="74"/>
      <c r="FBF80" s="605"/>
      <c r="FBG80" s="605"/>
      <c r="FBH80" s="114"/>
      <c r="FBI80" s="74"/>
      <c r="FBU80" s="74"/>
      <c r="FBV80" s="605"/>
      <c r="FBW80" s="605"/>
      <c r="FBX80" s="114"/>
      <c r="FBY80" s="74"/>
      <c r="FCK80" s="74"/>
      <c r="FCL80" s="605"/>
      <c r="FCM80" s="605"/>
      <c r="FCN80" s="114"/>
      <c r="FCO80" s="74"/>
      <c r="FDA80" s="74"/>
      <c r="FDB80" s="605"/>
      <c r="FDC80" s="605"/>
      <c r="FDD80" s="114"/>
      <c r="FDE80" s="74"/>
      <c r="FDQ80" s="74"/>
      <c r="FDR80" s="605"/>
      <c r="FDS80" s="605"/>
      <c r="FDT80" s="114"/>
      <c r="FDU80" s="74"/>
      <c r="FEG80" s="74"/>
      <c r="FEH80" s="605"/>
      <c r="FEI80" s="605"/>
      <c r="FEJ80" s="114"/>
      <c r="FEK80" s="74"/>
      <c r="FEW80" s="74"/>
      <c r="FEX80" s="605"/>
      <c r="FEY80" s="605"/>
      <c r="FEZ80" s="114"/>
      <c r="FFA80" s="74"/>
      <c r="FFM80" s="74"/>
      <c r="FFN80" s="605"/>
      <c r="FFO80" s="605"/>
      <c r="FFP80" s="114"/>
      <c r="FFQ80" s="74"/>
      <c r="FGC80" s="74"/>
      <c r="FGD80" s="605"/>
      <c r="FGE80" s="605"/>
      <c r="FGF80" s="114"/>
      <c r="FGG80" s="74"/>
      <c r="FGS80" s="74"/>
      <c r="FGT80" s="605"/>
      <c r="FGU80" s="605"/>
      <c r="FGV80" s="114"/>
      <c r="FGW80" s="74"/>
      <c r="FHI80" s="74"/>
      <c r="FHJ80" s="605"/>
      <c r="FHK80" s="605"/>
      <c r="FHL80" s="114"/>
      <c r="FHM80" s="74"/>
      <c r="FHY80" s="74"/>
      <c r="FHZ80" s="605"/>
      <c r="FIA80" s="605"/>
      <c r="FIB80" s="114"/>
      <c r="FIC80" s="74"/>
      <c r="FIO80" s="74"/>
      <c r="FIP80" s="605"/>
      <c r="FIQ80" s="605"/>
      <c r="FIR80" s="114"/>
      <c r="FIS80" s="74"/>
      <c r="FJE80" s="74"/>
      <c r="FJF80" s="605"/>
      <c r="FJG80" s="605"/>
      <c r="FJH80" s="114"/>
      <c r="FJI80" s="74"/>
      <c r="FJU80" s="74"/>
      <c r="FJV80" s="605"/>
      <c r="FJW80" s="605"/>
      <c r="FJX80" s="114"/>
      <c r="FJY80" s="74"/>
      <c r="FKK80" s="74"/>
      <c r="FKL80" s="605"/>
      <c r="FKM80" s="605"/>
      <c r="FKN80" s="114"/>
      <c r="FKO80" s="74"/>
      <c r="FLA80" s="74"/>
      <c r="FLB80" s="605"/>
      <c r="FLC80" s="605"/>
      <c r="FLD80" s="114"/>
      <c r="FLE80" s="74"/>
      <c r="FLQ80" s="74"/>
      <c r="FLR80" s="605"/>
      <c r="FLS80" s="605"/>
      <c r="FLT80" s="114"/>
      <c r="FLU80" s="74"/>
      <c r="FMG80" s="74"/>
      <c r="FMH80" s="605"/>
      <c r="FMI80" s="605"/>
      <c r="FMJ80" s="114"/>
      <c r="FMK80" s="74"/>
      <c r="FMW80" s="74"/>
      <c r="FMX80" s="605"/>
      <c r="FMY80" s="605"/>
      <c r="FMZ80" s="114"/>
      <c r="FNA80" s="74"/>
      <c r="FNM80" s="74"/>
      <c r="FNN80" s="605"/>
      <c r="FNO80" s="605"/>
      <c r="FNP80" s="114"/>
      <c r="FNQ80" s="74"/>
      <c r="FOC80" s="74"/>
      <c r="FOD80" s="605"/>
      <c r="FOE80" s="605"/>
      <c r="FOF80" s="114"/>
      <c r="FOG80" s="74"/>
      <c r="FOS80" s="74"/>
      <c r="FOT80" s="605"/>
      <c r="FOU80" s="605"/>
      <c r="FOV80" s="114"/>
      <c r="FOW80" s="74"/>
      <c r="FPI80" s="74"/>
      <c r="FPJ80" s="605"/>
      <c r="FPK80" s="605"/>
      <c r="FPL80" s="114"/>
      <c r="FPM80" s="74"/>
      <c r="FPY80" s="74"/>
      <c r="FPZ80" s="605"/>
      <c r="FQA80" s="605"/>
      <c r="FQB80" s="114"/>
      <c r="FQC80" s="74"/>
      <c r="FQO80" s="74"/>
      <c r="FQP80" s="605"/>
      <c r="FQQ80" s="605"/>
      <c r="FQR80" s="114"/>
      <c r="FQS80" s="74"/>
      <c r="FRE80" s="74"/>
      <c r="FRF80" s="605"/>
      <c r="FRG80" s="605"/>
      <c r="FRH80" s="114"/>
      <c r="FRI80" s="74"/>
      <c r="FRU80" s="74"/>
      <c r="FRV80" s="605"/>
      <c r="FRW80" s="605"/>
      <c r="FRX80" s="114"/>
      <c r="FRY80" s="74"/>
      <c r="FSK80" s="74"/>
      <c r="FSL80" s="605"/>
      <c r="FSM80" s="605"/>
      <c r="FSN80" s="114"/>
      <c r="FSO80" s="74"/>
      <c r="FTA80" s="74"/>
      <c r="FTB80" s="605"/>
      <c r="FTC80" s="605"/>
      <c r="FTD80" s="114"/>
      <c r="FTE80" s="74"/>
      <c r="FTQ80" s="74"/>
      <c r="FTR80" s="605"/>
      <c r="FTS80" s="605"/>
      <c r="FTT80" s="114"/>
      <c r="FTU80" s="74"/>
      <c r="FUG80" s="74"/>
      <c r="FUH80" s="605"/>
      <c r="FUI80" s="605"/>
      <c r="FUJ80" s="114"/>
      <c r="FUK80" s="74"/>
      <c r="FUW80" s="74"/>
      <c r="FUX80" s="605"/>
      <c r="FUY80" s="605"/>
      <c r="FUZ80" s="114"/>
      <c r="FVA80" s="74"/>
      <c r="FVM80" s="74"/>
      <c r="FVN80" s="605"/>
      <c r="FVO80" s="605"/>
      <c r="FVP80" s="114"/>
      <c r="FVQ80" s="74"/>
      <c r="FWC80" s="74"/>
      <c r="FWD80" s="605"/>
      <c r="FWE80" s="605"/>
      <c r="FWF80" s="114"/>
      <c r="FWG80" s="74"/>
      <c r="FWS80" s="74"/>
      <c r="FWT80" s="605"/>
      <c r="FWU80" s="605"/>
      <c r="FWV80" s="114"/>
      <c r="FWW80" s="74"/>
      <c r="FXI80" s="74"/>
      <c r="FXJ80" s="605"/>
      <c r="FXK80" s="605"/>
      <c r="FXL80" s="114"/>
      <c r="FXM80" s="74"/>
      <c r="FXY80" s="74"/>
      <c r="FXZ80" s="605"/>
      <c r="FYA80" s="605"/>
      <c r="FYB80" s="114"/>
      <c r="FYC80" s="74"/>
      <c r="FYO80" s="74"/>
      <c r="FYP80" s="605"/>
      <c r="FYQ80" s="605"/>
      <c r="FYR80" s="114"/>
      <c r="FYS80" s="74"/>
      <c r="FZE80" s="74"/>
      <c r="FZF80" s="605"/>
      <c r="FZG80" s="605"/>
      <c r="FZH80" s="114"/>
      <c r="FZI80" s="74"/>
      <c r="FZU80" s="74"/>
      <c r="FZV80" s="605"/>
      <c r="FZW80" s="605"/>
      <c r="FZX80" s="114"/>
      <c r="FZY80" s="74"/>
      <c r="GAK80" s="74"/>
      <c r="GAL80" s="605"/>
      <c r="GAM80" s="605"/>
      <c r="GAN80" s="114"/>
      <c r="GAO80" s="74"/>
      <c r="GBA80" s="74"/>
      <c r="GBB80" s="605"/>
      <c r="GBC80" s="605"/>
      <c r="GBD80" s="114"/>
      <c r="GBE80" s="74"/>
      <c r="GBQ80" s="74"/>
      <c r="GBR80" s="605"/>
      <c r="GBS80" s="605"/>
      <c r="GBT80" s="114"/>
      <c r="GBU80" s="74"/>
      <c r="GCG80" s="74"/>
      <c r="GCH80" s="605"/>
      <c r="GCI80" s="605"/>
      <c r="GCJ80" s="114"/>
      <c r="GCK80" s="74"/>
      <c r="GCW80" s="74"/>
      <c r="GCX80" s="605"/>
      <c r="GCY80" s="605"/>
      <c r="GCZ80" s="114"/>
      <c r="GDA80" s="74"/>
      <c r="GDM80" s="74"/>
      <c r="GDN80" s="605"/>
      <c r="GDO80" s="605"/>
      <c r="GDP80" s="114"/>
      <c r="GDQ80" s="74"/>
      <c r="GEC80" s="74"/>
      <c r="GED80" s="605"/>
      <c r="GEE80" s="605"/>
      <c r="GEF80" s="114"/>
      <c r="GEG80" s="74"/>
      <c r="GES80" s="74"/>
      <c r="GET80" s="605"/>
      <c r="GEU80" s="605"/>
      <c r="GEV80" s="114"/>
      <c r="GEW80" s="74"/>
      <c r="GFI80" s="74"/>
      <c r="GFJ80" s="605"/>
      <c r="GFK80" s="605"/>
      <c r="GFL80" s="114"/>
      <c r="GFM80" s="74"/>
      <c r="GFY80" s="74"/>
      <c r="GFZ80" s="605"/>
      <c r="GGA80" s="605"/>
      <c r="GGB80" s="114"/>
      <c r="GGC80" s="74"/>
      <c r="GGO80" s="74"/>
      <c r="GGP80" s="605"/>
      <c r="GGQ80" s="605"/>
      <c r="GGR80" s="114"/>
      <c r="GGS80" s="74"/>
      <c r="GHE80" s="74"/>
      <c r="GHF80" s="605"/>
      <c r="GHG80" s="605"/>
      <c r="GHH80" s="114"/>
      <c r="GHI80" s="74"/>
      <c r="GHU80" s="74"/>
      <c r="GHV80" s="605"/>
      <c r="GHW80" s="605"/>
      <c r="GHX80" s="114"/>
      <c r="GHY80" s="74"/>
      <c r="GIK80" s="74"/>
      <c r="GIL80" s="605"/>
      <c r="GIM80" s="605"/>
      <c r="GIN80" s="114"/>
      <c r="GIO80" s="74"/>
      <c r="GJA80" s="74"/>
      <c r="GJB80" s="605"/>
      <c r="GJC80" s="605"/>
      <c r="GJD80" s="114"/>
      <c r="GJE80" s="74"/>
      <c r="GJQ80" s="74"/>
      <c r="GJR80" s="605"/>
      <c r="GJS80" s="605"/>
      <c r="GJT80" s="114"/>
      <c r="GJU80" s="74"/>
      <c r="GKG80" s="74"/>
      <c r="GKH80" s="605"/>
      <c r="GKI80" s="605"/>
      <c r="GKJ80" s="114"/>
      <c r="GKK80" s="74"/>
      <c r="GKW80" s="74"/>
      <c r="GKX80" s="605"/>
      <c r="GKY80" s="605"/>
      <c r="GKZ80" s="114"/>
      <c r="GLA80" s="74"/>
      <c r="GLM80" s="74"/>
      <c r="GLN80" s="605"/>
      <c r="GLO80" s="605"/>
      <c r="GLP80" s="114"/>
      <c r="GLQ80" s="74"/>
      <c r="GMC80" s="74"/>
      <c r="GMD80" s="605"/>
      <c r="GME80" s="605"/>
      <c r="GMF80" s="114"/>
      <c r="GMG80" s="74"/>
      <c r="GMS80" s="74"/>
      <c r="GMT80" s="605"/>
      <c r="GMU80" s="605"/>
      <c r="GMV80" s="114"/>
      <c r="GMW80" s="74"/>
      <c r="GNI80" s="74"/>
      <c r="GNJ80" s="605"/>
      <c r="GNK80" s="605"/>
      <c r="GNL80" s="114"/>
      <c r="GNM80" s="74"/>
      <c r="GNY80" s="74"/>
      <c r="GNZ80" s="605"/>
      <c r="GOA80" s="605"/>
      <c r="GOB80" s="114"/>
      <c r="GOC80" s="74"/>
      <c r="GOO80" s="74"/>
      <c r="GOP80" s="605"/>
      <c r="GOQ80" s="605"/>
      <c r="GOR80" s="114"/>
      <c r="GOS80" s="74"/>
      <c r="GPE80" s="74"/>
      <c r="GPF80" s="605"/>
      <c r="GPG80" s="605"/>
      <c r="GPH80" s="114"/>
      <c r="GPI80" s="74"/>
      <c r="GPU80" s="74"/>
      <c r="GPV80" s="605"/>
      <c r="GPW80" s="605"/>
      <c r="GPX80" s="114"/>
      <c r="GPY80" s="74"/>
      <c r="GQK80" s="74"/>
      <c r="GQL80" s="605"/>
      <c r="GQM80" s="605"/>
      <c r="GQN80" s="114"/>
      <c r="GQO80" s="74"/>
      <c r="GRA80" s="74"/>
      <c r="GRB80" s="605"/>
      <c r="GRC80" s="605"/>
      <c r="GRD80" s="114"/>
      <c r="GRE80" s="74"/>
      <c r="GRQ80" s="74"/>
      <c r="GRR80" s="605"/>
      <c r="GRS80" s="605"/>
      <c r="GRT80" s="114"/>
      <c r="GRU80" s="74"/>
      <c r="GSG80" s="74"/>
      <c r="GSH80" s="605"/>
      <c r="GSI80" s="605"/>
      <c r="GSJ80" s="114"/>
      <c r="GSK80" s="74"/>
      <c r="GSW80" s="74"/>
      <c r="GSX80" s="605"/>
      <c r="GSY80" s="605"/>
      <c r="GSZ80" s="114"/>
      <c r="GTA80" s="74"/>
      <c r="GTM80" s="74"/>
      <c r="GTN80" s="605"/>
      <c r="GTO80" s="605"/>
      <c r="GTP80" s="114"/>
      <c r="GTQ80" s="74"/>
      <c r="GUC80" s="74"/>
      <c r="GUD80" s="605"/>
      <c r="GUE80" s="605"/>
      <c r="GUF80" s="114"/>
      <c r="GUG80" s="74"/>
      <c r="GUS80" s="74"/>
      <c r="GUT80" s="605"/>
      <c r="GUU80" s="605"/>
      <c r="GUV80" s="114"/>
      <c r="GUW80" s="74"/>
      <c r="GVI80" s="74"/>
      <c r="GVJ80" s="605"/>
      <c r="GVK80" s="605"/>
      <c r="GVL80" s="114"/>
      <c r="GVM80" s="74"/>
      <c r="GVY80" s="74"/>
      <c r="GVZ80" s="605"/>
      <c r="GWA80" s="605"/>
      <c r="GWB80" s="114"/>
      <c r="GWC80" s="74"/>
      <c r="GWO80" s="74"/>
      <c r="GWP80" s="605"/>
      <c r="GWQ80" s="605"/>
      <c r="GWR80" s="114"/>
      <c r="GWS80" s="74"/>
      <c r="GXE80" s="74"/>
      <c r="GXF80" s="605"/>
      <c r="GXG80" s="605"/>
      <c r="GXH80" s="114"/>
      <c r="GXI80" s="74"/>
      <c r="GXU80" s="74"/>
      <c r="GXV80" s="605"/>
      <c r="GXW80" s="605"/>
      <c r="GXX80" s="114"/>
      <c r="GXY80" s="74"/>
      <c r="GYK80" s="74"/>
      <c r="GYL80" s="605"/>
      <c r="GYM80" s="605"/>
      <c r="GYN80" s="114"/>
      <c r="GYO80" s="74"/>
      <c r="GZA80" s="74"/>
      <c r="GZB80" s="605"/>
      <c r="GZC80" s="605"/>
      <c r="GZD80" s="114"/>
      <c r="GZE80" s="74"/>
      <c r="GZQ80" s="74"/>
      <c r="GZR80" s="605"/>
      <c r="GZS80" s="605"/>
      <c r="GZT80" s="114"/>
      <c r="GZU80" s="74"/>
      <c r="HAG80" s="74"/>
      <c r="HAH80" s="605"/>
      <c r="HAI80" s="605"/>
      <c r="HAJ80" s="114"/>
      <c r="HAK80" s="74"/>
      <c r="HAW80" s="74"/>
      <c r="HAX80" s="605"/>
      <c r="HAY80" s="605"/>
      <c r="HAZ80" s="114"/>
      <c r="HBA80" s="74"/>
      <c r="HBM80" s="74"/>
      <c r="HBN80" s="605"/>
      <c r="HBO80" s="605"/>
      <c r="HBP80" s="114"/>
      <c r="HBQ80" s="74"/>
      <c r="HCC80" s="74"/>
      <c r="HCD80" s="605"/>
      <c r="HCE80" s="605"/>
      <c r="HCF80" s="114"/>
      <c r="HCG80" s="74"/>
      <c r="HCS80" s="74"/>
      <c r="HCT80" s="605"/>
      <c r="HCU80" s="605"/>
      <c r="HCV80" s="114"/>
      <c r="HCW80" s="74"/>
      <c r="HDI80" s="74"/>
      <c r="HDJ80" s="605"/>
      <c r="HDK80" s="605"/>
      <c r="HDL80" s="114"/>
      <c r="HDM80" s="74"/>
      <c r="HDY80" s="74"/>
      <c r="HDZ80" s="605"/>
      <c r="HEA80" s="605"/>
      <c r="HEB80" s="114"/>
      <c r="HEC80" s="74"/>
      <c r="HEO80" s="74"/>
      <c r="HEP80" s="605"/>
      <c r="HEQ80" s="605"/>
      <c r="HER80" s="114"/>
      <c r="HES80" s="74"/>
      <c r="HFE80" s="74"/>
      <c r="HFF80" s="605"/>
      <c r="HFG80" s="605"/>
      <c r="HFH80" s="114"/>
      <c r="HFI80" s="74"/>
      <c r="HFU80" s="74"/>
      <c r="HFV80" s="605"/>
      <c r="HFW80" s="605"/>
      <c r="HFX80" s="114"/>
      <c r="HFY80" s="74"/>
      <c r="HGK80" s="74"/>
      <c r="HGL80" s="605"/>
      <c r="HGM80" s="605"/>
      <c r="HGN80" s="114"/>
      <c r="HGO80" s="74"/>
      <c r="HHA80" s="74"/>
      <c r="HHB80" s="605"/>
      <c r="HHC80" s="605"/>
      <c r="HHD80" s="114"/>
      <c r="HHE80" s="74"/>
      <c r="HHQ80" s="74"/>
      <c r="HHR80" s="605"/>
      <c r="HHS80" s="605"/>
      <c r="HHT80" s="114"/>
      <c r="HHU80" s="74"/>
      <c r="HIG80" s="74"/>
      <c r="HIH80" s="605"/>
      <c r="HII80" s="605"/>
      <c r="HIJ80" s="114"/>
      <c r="HIK80" s="74"/>
      <c r="HIW80" s="74"/>
      <c r="HIX80" s="605"/>
      <c r="HIY80" s="605"/>
      <c r="HIZ80" s="114"/>
      <c r="HJA80" s="74"/>
      <c r="HJM80" s="74"/>
      <c r="HJN80" s="605"/>
      <c r="HJO80" s="605"/>
      <c r="HJP80" s="114"/>
      <c r="HJQ80" s="74"/>
      <c r="HKC80" s="74"/>
      <c r="HKD80" s="605"/>
      <c r="HKE80" s="605"/>
      <c r="HKF80" s="114"/>
      <c r="HKG80" s="74"/>
      <c r="HKS80" s="74"/>
      <c r="HKT80" s="605"/>
      <c r="HKU80" s="605"/>
      <c r="HKV80" s="114"/>
      <c r="HKW80" s="74"/>
      <c r="HLI80" s="74"/>
      <c r="HLJ80" s="605"/>
      <c r="HLK80" s="605"/>
      <c r="HLL80" s="114"/>
      <c r="HLM80" s="74"/>
      <c r="HLY80" s="74"/>
      <c r="HLZ80" s="605"/>
      <c r="HMA80" s="605"/>
      <c r="HMB80" s="114"/>
      <c r="HMC80" s="74"/>
      <c r="HMO80" s="74"/>
      <c r="HMP80" s="605"/>
      <c r="HMQ80" s="605"/>
      <c r="HMR80" s="114"/>
      <c r="HMS80" s="74"/>
      <c r="HNE80" s="74"/>
      <c r="HNF80" s="605"/>
      <c r="HNG80" s="605"/>
      <c r="HNH80" s="114"/>
      <c r="HNI80" s="74"/>
      <c r="HNU80" s="74"/>
      <c r="HNV80" s="605"/>
      <c r="HNW80" s="605"/>
      <c r="HNX80" s="114"/>
      <c r="HNY80" s="74"/>
      <c r="HOK80" s="74"/>
      <c r="HOL80" s="605"/>
      <c r="HOM80" s="605"/>
      <c r="HON80" s="114"/>
      <c r="HOO80" s="74"/>
      <c r="HPA80" s="74"/>
      <c r="HPB80" s="605"/>
      <c r="HPC80" s="605"/>
      <c r="HPD80" s="114"/>
      <c r="HPE80" s="74"/>
      <c r="HPQ80" s="74"/>
      <c r="HPR80" s="605"/>
      <c r="HPS80" s="605"/>
      <c r="HPT80" s="114"/>
      <c r="HPU80" s="74"/>
      <c r="HQG80" s="74"/>
      <c r="HQH80" s="605"/>
      <c r="HQI80" s="605"/>
      <c r="HQJ80" s="114"/>
      <c r="HQK80" s="74"/>
      <c r="HQW80" s="74"/>
      <c r="HQX80" s="605"/>
      <c r="HQY80" s="605"/>
      <c r="HQZ80" s="114"/>
      <c r="HRA80" s="74"/>
      <c r="HRM80" s="74"/>
      <c r="HRN80" s="605"/>
      <c r="HRO80" s="605"/>
      <c r="HRP80" s="114"/>
      <c r="HRQ80" s="74"/>
      <c r="HSC80" s="74"/>
      <c r="HSD80" s="605"/>
      <c r="HSE80" s="605"/>
      <c r="HSF80" s="114"/>
      <c r="HSG80" s="74"/>
      <c r="HSS80" s="74"/>
      <c r="HST80" s="605"/>
      <c r="HSU80" s="605"/>
      <c r="HSV80" s="114"/>
      <c r="HSW80" s="74"/>
      <c r="HTI80" s="74"/>
      <c r="HTJ80" s="605"/>
      <c r="HTK80" s="605"/>
      <c r="HTL80" s="114"/>
      <c r="HTM80" s="74"/>
      <c r="HTY80" s="74"/>
      <c r="HTZ80" s="605"/>
      <c r="HUA80" s="605"/>
      <c r="HUB80" s="114"/>
      <c r="HUC80" s="74"/>
      <c r="HUO80" s="74"/>
      <c r="HUP80" s="605"/>
      <c r="HUQ80" s="605"/>
      <c r="HUR80" s="114"/>
      <c r="HUS80" s="74"/>
      <c r="HVE80" s="74"/>
      <c r="HVF80" s="605"/>
      <c r="HVG80" s="605"/>
      <c r="HVH80" s="114"/>
      <c r="HVI80" s="74"/>
      <c r="HVU80" s="74"/>
      <c r="HVV80" s="605"/>
      <c r="HVW80" s="605"/>
      <c r="HVX80" s="114"/>
      <c r="HVY80" s="74"/>
      <c r="HWK80" s="74"/>
      <c r="HWL80" s="605"/>
      <c r="HWM80" s="605"/>
      <c r="HWN80" s="114"/>
      <c r="HWO80" s="74"/>
      <c r="HXA80" s="74"/>
      <c r="HXB80" s="605"/>
      <c r="HXC80" s="605"/>
      <c r="HXD80" s="114"/>
      <c r="HXE80" s="74"/>
      <c r="HXQ80" s="74"/>
      <c r="HXR80" s="605"/>
      <c r="HXS80" s="605"/>
      <c r="HXT80" s="114"/>
      <c r="HXU80" s="74"/>
      <c r="HYG80" s="74"/>
      <c r="HYH80" s="605"/>
      <c r="HYI80" s="605"/>
      <c r="HYJ80" s="114"/>
      <c r="HYK80" s="74"/>
      <c r="HYW80" s="74"/>
      <c r="HYX80" s="605"/>
      <c r="HYY80" s="605"/>
      <c r="HYZ80" s="114"/>
      <c r="HZA80" s="74"/>
      <c r="HZM80" s="74"/>
      <c r="HZN80" s="605"/>
      <c r="HZO80" s="605"/>
      <c r="HZP80" s="114"/>
      <c r="HZQ80" s="74"/>
      <c r="IAC80" s="74"/>
      <c r="IAD80" s="605"/>
      <c r="IAE80" s="605"/>
      <c r="IAF80" s="114"/>
      <c r="IAG80" s="74"/>
      <c r="IAS80" s="74"/>
      <c r="IAT80" s="605"/>
      <c r="IAU80" s="605"/>
      <c r="IAV80" s="114"/>
      <c r="IAW80" s="74"/>
      <c r="IBI80" s="74"/>
      <c r="IBJ80" s="605"/>
      <c r="IBK80" s="605"/>
      <c r="IBL80" s="114"/>
      <c r="IBM80" s="74"/>
      <c r="IBY80" s="74"/>
      <c r="IBZ80" s="605"/>
      <c r="ICA80" s="605"/>
      <c r="ICB80" s="114"/>
      <c r="ICC80" s="74"/>
      <c r="ICO80" s="74"/>
      <c r="ICP80" s="605"/>
      <c r="ICQ80" s="605"/>
      <c r="ICR80" s="114"/>
      <c r="ICS80" s="74"/>
      <c r="IDE80" s="74"/>
      <c r="IDF80" s="605"/>
      <c r="IDG80" s="605"/>
      <c r="IDH80" s="114"/>
      <c r="IDI80" s="74"/>
      <c r="IDU80" s="74"/>
      <c r="IDV80" s="605"/>
      <c r="IDW80" s="605"/>
      <c r="IDX80" s="114"/>
      <c r="IDY80" s="74"/>
      <c r="IEK80" s="74"/>
      <c r="IEL80" s="605"/>
      <c r="IEM80" s="605"/>
      <c r="IEN80" s="114"/>
      <c r="IEO80" s="74"/>
      <c r="IFA80" s="74"/>
      <c r="IFB80" s="605"/>
      <c r="IFC80" s="605"/>
      <c r="IFD80" s="114"/>
      <c r="IFE80" s="74"/>
      <c r="IFQ80" s="74"/>
      <c r="IFR80" s="605"/>
      <c r="IFS80" s="605"/>
      <c r="IFT80" s="114"/>
      <c r="IFU80" s="74"/>
      <c r="IGG80" s="74"/>
      <c r="IGH80" s="605"/>
      <c r="IGI80" s="605"/>
      <c r="IGJ80" s="114"/>
      <c r="IGK80" s="74"/>
      <c r="IGW80" s="74"/>
      <c r="IGX80" s="605"/>
      <c r="IGY80" s="605"/>
      <c r="IGZ80" s="114"/>
      <c r="IHA80" s="74"/>
      <c r="IHM80" s="74"/>
      <c r="IHN80" s="605"/>
      <c r="IHO80" s="605"/>
      <c r="IHP80" s="114"/>
      <c r="IHQ80" s="74"/>
      <c r="IIC80" s="74"/>
      <c r="IID80" s="605"/>
      <c r="IIE80" s="605"/>
      <c r="IIF80" s="114"/>
      <c r="IIG80" s="74"/>
      <c r="IIS80" s="74"/>
      <c r="IIT80" s="605"/>
      <c r="IIU80" s="605"/>
      <c r="IIV80" s="114"/>
      <c r="IIW80" s="74"/>
      <c r="IJI80" s="74"/>
      <c r="IJJ80" s="605"/>
      <c r="IJK80" s="605"/>
      <c r="IJL80" s="114"/>
      <c r="IJM80" s="74"/>
      <c r="IJY80" s="74"/>
      <c r="IJZ80" s="605"/>
      <c r="IKA80" s="605"/>
      <c r="IKB80" s="114"/>
      <c r="IKC80" s="74"/>
      <c r="IKO80" s="74"/>
      <c r="IKP80" s="605"/>
      <c r="IKQ80" s="605"/>
      <c r="IKR80" s="114"/>
      <c r="IKS80" s="74"/>
      <c r="ILE80" s="74"/>
      <c r="ILF80" s="605"/>
      <c r="ILG80" s="605"/>
      <c r="ILH80" s="114"/>
      <c r="ILI80" s="74"/>
      <c r="ILU80" s="74"/>
      <c r="ILV80" s="605"/>
      <c r="ILW80" s="605"/>
      <c r="ILX80" s="114"/>
      <c r="ILY80" s="74"/>
      <c r="IMK80" s="74"/>
      <c r="IML80" s="605"/>
      <c r="IMM80" s="605"/>
      <c r="IMN80" s="114"/>
      <c r="IMO80" s="74"/>
      <c r="INA80" s="74"/>
      <c r="INB80" s="605"/>
      <c r="INC80" s="605"/>
      <c r="IND80" s="114"/>
      <c r="INE80" s="74"/>
      <c r="INQ80" s="74"/>
      <c r="INR80" s="605"/>
      <c r="INS80" s="605"/>
      <c r="INT80" s="114"/>
      <c r="INU80" s="74"/>
      <c r="IOG80" s="74"/>
      <c r="IOH80" s="605"/>
      <c r="IOI80" s="605"/>
      <c r="IOJ80" s="114"/>
      <c r="IOK80" s="74"/>
      <c r="IOW80" s="74"/>
      <c r="IOX80" s="605"/>
      <c r="IOY80" s="605"/>
      <c r="IOZ80" s="114"/>
      <c r="IPA80" s="74"/>
      <c r="IPM80" s="74"/>
      <c r="IPN80" s="605"/>
      <c r="IPO80" s="605"/>
      <c r="IPP80" s="114"/>
      <c r="IPQ80" s="74"/>
      <c r="IQC80" s="74"/>
      <c r="IQD80" s="605"/>
      <c r="IQE80" s="605"/>
      <c r="IQF80" s="114"/>
      <c r="IQG80" s="74"/>
      <c r="IQS80" s="74"/>
      <c r="IQT80" s="605"/>
      <c r="IQU80" s="605"/>
      <c r="IQV80" s="114"/>
      <c r="IQW80" s="74"/>
      <c r="IRI80" s="74"/>
      <c r="IRJ80" s="605"/>
      <c r="IRK80" s="605"/>
      <c r="IRL80" s="114"/>
      <c r="IRM80" s="74"/>
      <c r="IRY80" s="74"/>
      <c r="IRZ80" s="605"/>
      <c r="ISA80" s="605"/>
      <c r="ISB80" s="114"/>
      <c r="ISC80" s="74"/>
      <c r="ISO80" s="74"/>
      <c r="ISP80" s="605"/>
      <c r="ISQ80" s="605"/>
      <c r="ISR80" s="114"/>
      <c r="ISS80" s="74"/>
      <c r="ITE80" s="74"/>
      <c r="ITF80" s="605"/>
      <c r="ITG80" s="605"/>
      <c r="ITH80" s="114"/>
      <c r="ITI80" s="74"/>
      <c r="ITU80" s="74"/>
      <c r="ITV80" s="605"/>
      <c r="ITW80" s="605"/>
      <c r="ITX80" s="114"/>
      <c r="ITY80" s="74"/>
      <c r="IUK80" s="74"/>
      <c r="IUL80" s="605"/>
      <c r="IUM80" s="605"/>
      <c r="IUN80" s="114"/>
      <c r="IUO80" s="74"/>
      <c r="IVA80" s="74"/>
      <c r="IVB80" s="605"/>
      <c r="IVC80" s="605"/>
      <c r="IVD80" s="114"/>
      <c r="IVE80" s="74"/>
      <c r="IVQ80" s="74"/>
      <c r="IVR80" s="605"/>
      <c r="IVS80" s="605"/>
      <c r="IVT80" s="114"/>
      <c r="IVU80" s="74"/>
      <c r="IWG80" s="74"/>
      <c r="IWH80" s="605"/>
      <c r="IWI80" s="605"/>
      <c r="IWJ80" s="114"/>
      <c r="IWK80" s="74"/>
      <c r="IWW80" s="74"/>
      <c r="IWX80" s="605"/>
      <c r="IWY80" s="605"/>
      <c r="IWZ80" s="114"/>
      <c r="IXA80" s="74"/>
      <c r="IXM80" s="74"/>
      <c r="IXN80" s="605"/>
      <c r="IXO80" s="605"/>
      <c r="IXP80" s="114"/>
      <c r="IXQ80" s="74"/>
      <c r="IYC80" s="74"/>
      <c r="IYD80" s="605"/>
      <c r="IYE80" s="605"/>
      <c r="IYF80" s="114"/>
      <c r="IYG80" s="74"/>
      <c r="IYS80" s="74"/>
      <c r="IYT80" s="605"/>
      <c r="IYU80" s="605"/>
      <c r="IYV80" s="114"/>
      <c r="IYW80" s="74"/>
      <c r="IZI80" s="74"/>
      <c r="IZJ80" s="605"/>
      <c r="IZK80" s="605"/>
      <c r="IZL80" s="114"/>
      <c r="IZM80" s="74"/>
      <c r="IZY80" s="74"/>
      <c r="IZZ80" s="605"/>
      <c r="JAA80" s="605"/>
      <c r="JAB80" s="114"/>
      <c r="JAC80" s="74"/>
      <c r="JAO80" s="74"/>
      <c r="JAP80" s="605"/>
      <c r="JAQ80" s="605"/>
      <c r="JAR80" s="114"/>
      <c r="JAS80" s="74"/>
      <c r="JBE80" s="74"/>
      <c r="JBF80" s="605"/>
      <c r="JBG80" s="605"/>
      <c r="JBH80" s="114"/>
      <c r="JBI80" s="74"/>
      <c r="JBU80" s="74"/>
      <c r="JBV80" s="605"/>
      <c r="JBW80" s="605"/>
      <c r="JBX80" s="114"/>
      <c r="JBY80" s="74"/>
      <c r="JCK80" s="74"/>
      <c r="JCL80" s="605"/>
      <c r="JCM80" s="605"/>
      <c r="JCN80" s="114"/>
      <c r="JCO80" s="74"/>
      <c r="JDA80" s="74"/>
      <c r="JDB80" s="605"/>
      <c r="JDC80" s="605"/>
      <c r="JDD80" s="114"/>
      <c r="JDE80" s="74"/>
      <c r="JDQ80" s="74"/>
      <c r="JDR80" s="605"/>
      <c r="JDS80" s="605"/>
      <c r="JDT80" s="114"/>
      <c r="JDU80" s="74"/>
      <c r="JEG80" s="74"/>
      <c r="JEH80" s="605"/>
      <c r="JEI80" s="605"/>
      <c r="JEJ80" s="114"/>
      <c r="JEK80" s="74"/>
      <c r="JEW80" s="74"/>
      <c r="JEX80" s="605"/>
      <c r="JEY80" s="605"/>
      <c r="JEZ80" s="114"/>
      <c r="JFA80" s="74"/>
      <c r="JFM80" s="74"/>
      <c r="JFN80" s="605"/>
      <c r="JFO80" s="605"/>
      <c r="JFP80" s="114"/>
      <c r="JFQ80" s="74"/>
      <c r="JGC80" s="74"/>
      <c r="JGD80" s="605"/>
      <c r="JGE80" s="605"/>
      <c r="JGF80" s="114"/>
      <c r="JGG80" s="74"/>
      <c r="JGS80" s="74"/>
      <c r="JGT80" s="605"/>
      <c r="JGU80" s="605"/>
      <c r="JGV80" s="114"/>
      <c r="JGW80" s="74"/>
      <c r="JHI80" s="74"/>
      <c r="JHJ80" s="605"/>
      <c r="JHK80" s="605"/>
      <c r="JHL80" s="114"/>
      <c r="JHM80" s="74"/>
      <c r="JHY80" s="74"/>
      <c r="JHZ80" s="605"/>
      <c r="JIA80" s="605"/>
      <c r="JIB80" s="114"/>
      <c r="JIC80" s="74"/>
      <c r="JIO80" s="74"/>
      <c r="JIP80" s="605"/>
      <c r="JIQ80" s="605"/>
      <c r="JIR80" s="114"/>
      <c r="JIS80" s="74"/>
      <c r="JJE80" s="74"/>
      <c r="JJF80" s="605"/>
      <c r="JJG80" s="605"/>
      <c r="JJH80" s="114"/>
      <c r="JJI80" s="74"/>
      <c r="JJU80" s="74"/>
      <c r="JJV80" s="605"/>
      <c r="JJW80" s="605"/>
      <c r="JJX80" s="114"/>
      <c r="JJY80" s="74"/>
      <c r="JKK80" s="74"/>
      <c r="JKL80" s="605"/>
      <c r="JKM80" s="605"/>
      <c r="JKN80" s="114"/>
      <c r="JKO80" s="74"/>
      <c r="JLA80" s="74"/>
      <c r="JLB80" s="605"/>
      <c r="JLC80" s="605"/>
      <c r="JLD80" s="114"/>
      <c r="JLE80" s="74"/>
      <c r="JLQ80" s="74"/>
      <c r="JLR80" s="605"/>
      <c r="JLS80" s="605"/>
      <c r="JLT80" s="114"/>
      <c r="JLU80" s="74"/>
      <c r="JMG80" s="74"/>
      <c r="JMH80" s="605"/>
      <c r="JMI80" s="605"/>
      <c r="JMJ80" s="114"/>
      <c r="JMK80" s="74"/>
      <c r="JMW80" s="74"/>
      <c r="JMX80" s="605"/>
      <c r="JMY80" s="605"/>
      <c r="JMZ80" s="114"/>
      <c r="JNA80" s="74"/>
      <c r="JNM80" s="74"/>
      <c r="JNN80" s="605"/>
      <c r="JNO80" s="605"/>
      <c r="JNP80" s="114"/>
      <c r="JNQ80" s="74"/>
      <c r="JOC80" s="74"/>
      <c r="JOD80" s="605"/>
      <c r="JOE80" s="605"/>
      <c r="JOF80" s="114"/>
      <c r="JOG80" s="74"/>
      <c r="JOS80" s="74"/>
      <c r="JOT80" s="605"/>
      <c r="JOU80" s="605"/>
      <c r="JOV80" s="114"/>
      <c r="JOW80" s="74"/>
      <c r="JPI80" s="74"/>
      <c r="JPJ80" s="605"/>
      <c r="JPK80" s="605"/>
      <c r="JPL80" s="114"/>
      <c r="JPM80" s="74"/>
      <c r="JPY80" s="74"/>
      <c r="JPZ80" s="605"/>
      <c r="JQA80" s="605"/>
      <c r="JQB80" s="114"/>
      <c r="JQC80" s="74"/>
      <c r="JQO80" s="74"/>
      <c r="JQP80" s="605"/>
      <c r="JQQ80" s="605"/>
      <c r="JQR80" s="114"/>
      <c r="JQS80" s="74"/>
      <c r="JRE80" s="74"/>
      <c r="JRF80" s="605"/>
      <c r="JRG80" s="605"/>
      <c r="JRH80" s="114"/>
      <c r="JRI80" s="74"/>
      <c r="JRU80" s="74"/>
      <c r="JRV80" s="605"/>
      <c r="JRW80" s="605"/>
      <c r="JRX80" s="114"/>
      <c r="JRY80" s="74"/>
      <c r="JSK80" s="74"/>
      <c r="JSL80" s="605"/>
      <c r="JSM80" s="605"/>
      <c r="JSN80" s="114"/>
      <c r="JSO80" s="74"/>
      <c r="JTA80" s="74"/>
      <c r="JTB80" s="605"/>
      <c r="JTC80" s="605"/>
      <c r="JTD80" s="114"/>
      <c r="JTE80" s="74"/>
      <c r="JTQ80" s="74"/>
      <c r="JTR80" s="605"/>
      <c r="JTS80" s="605"/>
      <c r="JTT80" s="114"/>
      <c r="JTU80" s="74"/>
      <c r="JUG80" s="74"/>
      <c r="JUH80" s="605"/>
      <c r="JUI80" s="605"/>
      <c r="JUJ80" s="114"/>
      <c r="JUK80" s="74"/>
      <c r="JUW80" s="74"/>
      <c r="JUX80" s="605"/>
      <c r="JUY80" s="605"/>
      <c r="JUZ80" s="114"/>
      <c r="JVA80" s="74"/>
      <c r="JVM80" s="74"/>
      <c r="JVN80" s="605"/>
      <c r="JVO80" s="605"/>
      <c r="JVP80" s="114"/>
      <c r="JVQ80" s="74"/>
      <c r="JWC80" s="74"/>
      <c r="JWD80" s="605"/>
      <c r="JWE80" s="605"/>
      <c r="JWF80" s="114"/>
      <c r="JWG80" s="74"/>
      <c r="JWS80" s="74"/>
      <c r="JWT80" s="605"/>
      <c r="JWU80" s="605"/>
      <c r="JWV80" s="114"/>
      <c r="JWW80" s="74"/>
      <c r="JXI80" s="74"/>
      <c r="JXJ80" s="605"/>
      <c r="JXK80" s="605"/>
      <c r="JXL80" s="114"/>
      <c r="JXM80" s="74"/>
      <c r="JXY80" s="74"/>
      <c r="JXZ80" s="605"/>
      <c r="JYA80" s="605"/>
      <c r="JYB80" s="114"/>
      <c r="JYC80" s="74"/>
      <c r="JYO80" s="74"/>
      <c r="JYP80" s="605"/>
      <c r="JYQ80" s="605"/>
      <c r="JYR80" s="114"/>
      <c r="JYS80" s="74"/>
      <c r="JZE80" s="74"/>
      <c r="JZF80" s="605"/>
      <c r="JZG80" s="605"/>
      <c r="JZH80" s="114"/>
      <c r="JZI80" s="74"/>
      <c r="JZU80" s="74"/>
      <c r="JZV80" s="605"/>
      <c r="JZW80" s="605"/>
      <c r="JZX80" s="114"/>
      <c r="JZY80" s="74"/>
      <c r="KAK80" s="74"/>
      <c r="KAL80" s="605"/>
      <c r="KAM80" s="605"/>
      <c r="KAN80" s="114"/>
      <c r="KAO80" s="74"/>
      <c r="KBA80" s="74"/>
      <c r="KBB80" s="605"/>
      <c r="KBC80" s="605"/>
      <c r="KBD80" s="114"/>
      <c r="KBE80" s="74"/>
      <c r="KBQ80" s="74"/>
      <c r="KBR80" s="605"/>
      <c r="KBS80" s="605"/>
      <c r="KBT80" s="114"/>
      <c r="KBU80" s="74"/>
      <c r="KCG80" s="74"/>
      <c r="KCH80" s="605"/>
      <c r="KCI80" s="605"/>
      <c r="KCJ80" s="114"/>
      <c r="KCK80" s="74"/>
      <c r="KCW80" s="74"/>
      <c r="KCX80" s="605"/>
      <c r="KCY80" s="605"/>
      <c r="KCZ80" s="114"/>
      <c r="KDA80" s="74"/>
      <c r="KDM80" s="74"/>
      <c r="KDN80" s="605"/>
      <c r="KDO80" s="605"/>
      <c r="KDP80" s="114"/>
      <c r="KDQ80" s="74"/>
      <c r="KEC80" s="74"/>
      <c r="KED80" s="605"/>
      <c r="KEE80" s="605"/>
      <c r="KEF80" s="114"/>
      <c r="KEG80" s="74"/>
      <c r="KES80" s="74"/>
      <c r="KET80" s="605"/>
      <c r="KEU80" s="605"/>
      <c r="KEV80" s="114"/>
      <c r="KEW80" s="74"/>
      <c r="KFI80" s="74"/>
      <c r="KFJ80" s="605"/>
      <c r="KFK80" s="605"/>
      <c r="KFL80" s="114"/>
      <c r="KFM80" s="74"/>
      <c r="KFY80" s="74"/>
      <c r="KFZ80" s="605"/>
      <c r="KGA80" s="605"/>
      <c r="KGB80" s="114"/>
      <c r="KGC80" s="74"/>
      <c r="KGO80" s="74"/>
      <c r="KGP80" s="605"/>
      <c r="KGQ80" s="605"/>
      <c r="KGR80" s="114"/>
      <c r="KGS80" s="74"/>
      <c r="KHE80" s="74"/>
      <c r="KHF80" s="605"/>
      <c r="KHG80" s="605"/>
      <c r="KHH80" s="114"/>
      <c r="KHI80" s="74"/>
      <c r="KHU80" s="74"/>
      <c r="KHV80" s="605"/>
      <c r="KHW80" s="605"/>
      <c r="KHX80" s="114"/>
      <c r="KHY80" s="74"/>
      <c r="KIK80" s="74"/>
      <c r="KIL80" s="605"/>
      <c r="KIM80" s="605"/>
      <c r="KIN80" s="114"/>
      <c r="KIO80" s="74"/>
      <c r="KJA80" s="74"/>
      <c r="KJB80" s="605"/>
      <c r="KJC80" s="605"/>
      <c r="KJD80" s="114"/>
      <c r="KJE80" s="74"/>
      <c r="KJQ80" s="74"/>
      <c r="KJR80" s="605"/>
      <c r="KJS80" s="605"/>
      <c r="KJT80" s="114"/>
      <c r="KJU80" s="74"/>
      <c r="KKG80" s="74"/>
      <c r="KKH80" s="605"/>
      <c r="KKI80" s="605"/>
      <c r="KKJ80" s="114"/>
      <c r="KKK80" s="74"/>
      <c r="KKW80" s="74"/>
      <c r="KKX80" s="605"/>
      <c r="KKY80" s="605"/>
      <c r="KKZ80" s="114"/>
      <c r="KLA80" s="74"/>
      <c r="KLM80" s="74"/>
      <c r="KLN80" s="605"/>
      <c r="KLO80" s="605"/>
      <c r="KLP80" s="114"/>
      <c r="KLQ80" s="74"/>
      <c r="KMC80" s="74"/>
      <c r="KMD80" s="605"/>
      <c r="KME80" s="605"/>
      <c r="KMF80" s="114"/>
      <c r="KMG80" s="74"/>
      <c r="KMS80" s="74"/>
      <c r="KMT80" s="605"/>
      <c r="KMU80" s="605"/>
      <c r="KMV80" s="114"/>
      <c r="KMW80" s="74"/>
      <c r="KNI80" s="74"/>
      <c r="KNJ80" s="605"/>
      <c r="KNK80" s="605"/>
      <c r="KNL80" s="114"/>
      <c r="KNM80" s="74"/>
      <c r="KNY80" s="74"/>
      <c r="KNZ80" s="605"/>
      <c r="KOA80" s="605"/>
      <c r="KOB80" s="114"/>
      <c r="KOC80" s="74"/>
      <c r="KOO80" s="74"/>
      <c r="KOP80" s="605"/>
      <c r="KOQ80" s="605"/>
      <c r="KOR80" s="114"/>
      <c r="KOS80" s="74"/>
      <c r="KPE80" s="74"/>
      <c r="KPF80" s="605"/>
      <c r="KPG80" s="605"/>
      <c r="KPH80" s="114"/>
      <c r="KPI80" s="74"/>
      <c r="KPU80" s="74"/>
      <c r="KPV80" s="605"/>
      <c r="KPW80" s="605"/>
      <c r="KPX80" s="114"/>
      <c r="KPY80" s="74"/>
      <c r="KQK80" s="74"/>
      <c r="KQL80" s="605"/>
      <c r="KQM80" s="605"/>
      <c r="KQN80" s="114"/>
      <c r="KQO80" s="74"/>
      <c r="KRA80" s="74"/>
      <c r="KRB80" s="605"/>
      <c r="KRC80" s="605"/>
      <c r="KRD80" s="114"/>
      <c r="KRE80" s="74"/>
      <c r="KRQ80" s="74"/>
      <c r="KRR80" s="605"/>
      <c r="KRS80" s="605"/>
      <c r="KRT80" s="114"/>
      <c r="KRU80" s="74"/>
      <c r="KSG80" s="74"/>
      <c r="KSH80" s="605"/>
      <c r="KSI80" s="605"/>
      <c r="KSJ80" s="114"/>
      <c r="KSK80" s="74"/>
      <c r="KSW80" s="74"/>
      <c r="KSX80" s="605"/>
      <c r="KSY80" s="605"/>
      <c r="KSZ80" s="114"/>
      <c r="KTA80" s="74"/>
      <c r="KTM80" s="74"/>
      <c r="KTN80" s="605"/>
      <c r="KTO80" s="605"/>
      <c r="KTP80" s="114"/>
      <c r="KTQ80" s="74"/>
      <c r="KUC80" s="74"/>
      <c r="KUD80" s="605"/>
      <c r="KUE80" s="605"/>
      <c r="KUF80" s="114"/>
      <c r="KUG80" s="74"/>
      <c r="KUS80" s="74"/>
      <c r="KUT80" s="605"/>
      <c r="KUU80" s="605"/>
      <c r="KUV80" s="114"/>
      <c r="KUW80" s="74"/>
      <c r="KVI80" s="74"/>
      <c r="KVJ80" s="605"/>
      <c r="KVK80" s="605"/>
      <c r="KVL80" s="114"/>
      <c r="KVM80" s="74"/>
      <c r="KVY80" s="74"/>
      <c r="KVZ80" s="605"/>
      <c r="KWA80" s="605"/>
      <c r="KWB80" s="114"/>
      <c r="KWC80" s="74"/>
      <c r="KWO80" s="74"/>
      <c r="KWP80" s="605"/>
      <c r="KWQ80" s="605"/>
      <c r="KWR80" s="114"/>
      <c r="KWS80" s="74"/>
      <c r="KXE80" s="74"/>
      <c r="KXF80" s="605"/>
      <c r="KXG80" s="605"/>
      <c r="KXH80" s="114"/>
      <c r="KXI80" s="74"/>
      <c r="KXU80" s="74"/>
      <c r="KXV80" s="605"/>
      <c r="KXW80" s="605"/>
      <c r="KXX80" s="114"/>
      <c r="KXY80" s="74"/>
      <c r="KYK80" s="74"/>
      <c r="KYL80" s="605"/>
      <c r="KYM80" s="605"/>
      <c r="KYN80" s="114"/>
      <c r="KYO80" s="74"/>
      <c r="KZA80" s="74"/>
      <c r="KZB80" s="605"/>
      <c r="KZC80" s="605"/>
      <c r="KZD80" s="114"/>
      <c r="KZE80" s="74"/>
      <c r="KZQ80" s="74"/>
      <c r="KZR80" s="605"/>
      <c r="KZS80" s="605"/>
      <c r="KZT80" s="114"/>
      <c r="KZU80" s="74"/>
      <c r="LAG80" s="74"/>
      <c r="LAH80" s="605"/>
      <c r="LAI80" s="605"/>
      <c r="LAJ80" s="114"/>
      <c r="LAK80" s="74"/>
      <c r="LAW80" s="74"/>
      <c r="LAX80" s="605"/>
      <c r="LAY80" s="605"/>
      <c r="LAZ80" s="114"/>
      <c r="LBA80" s="74"/>
      <c r="LBM80" s="74"/>
      <c r="LBN80" s="605"/>
      <c r="LBO80" s="605"/>
      <c r="LBP80" s="114"/>
      <c r="LBQ80" s="74"/>
      <c r="LCC80" s="74"/>
      <c r="LCD80" s="605"/>
      <c r="LCE80" s="605"/>
      <c r="LCF80" s="114"/>
      <c r="LCG80" s="74"/>
      <c r="LCS80" s="74"/>
      <c r="LCT80" s="605"/>
      <c r="LCU80" s="605"/>
      <c r="LCV80" s="114"/>
      <c r="LCW80" s="74"/>
      <c r="LDI80" s="74"/>
      <c r="LDJ80" s="605"/>
      <c r="LDK80" s="605"/>
      <c r="LDL80" s="114"/>
      <c r="LDM80" s="74"/>
      <c r="LDY80" s="74"/>
      <c r="LDZ80" s="605"/>
      <c r="LEA80" s="605"/>
      <c r="LEB80" s="114"/>
      <c r="LEC80" s="74"/>
      <c r="LEO80" s="74"/>
      <c r="LEP80" s="605"/>
      <c r="LEQ80" s="605"/>
      <c r="LER80" s="114"/>
      <c r="LES80" s="74"/>
      <c r="LFE80" s="74"/>
      <c r="LFF80" s="605"/>
      <c r="LFG80" s="605"/>
      <c r="LFH80" s="114"/>
      <c r="LFI80" s="74"/>
      <c r="LFU80" s="74"/>
      <c r="LFV80" s="605"/>
      <c r="LFW80" s="605"/>
      <c r="LFX80" s="114"/>
      <c r="LFY80" s="74"/>
      <c r="LGK80" s="74"/>
      <c r="LGL80" s="605"/>
      <c r="LGM80" s="605"/>
      <c r="LGN80" s="114"/>
      <c r="LGO80" s="74"/>
      <c r="LHA80" s="74"/>
      <c r="LHB80" s="605"/>
      <c r="LHC80" s="605"/>
      <c r="LHD80" s="114"/>
      <c r="LHE80" s="74"/>
      <c r="LHQ80" s="74"/>
      <c r="LHR80" s="605"/>
      <c r="LHS80" s="605"/>
      <c r="LHT80" s="114"/>
      <c r="LHU80" s="74"/>
      <c r="LIG80" s="74"/>
      <c r="LIH80" s="605"/>
      <c r="LII80" s="605"/>
      <c r="LIJ80" s="114"/>
      <c r="LIK80" s="74"/>
      <c r="LIW80" s="74"/>
      <c r="LIX80" s="605"/>
      <c r="LIY80" s="605"/>
      <c r="LIZ80" s="114"/>
      <c r="LJA80" s="74"/>
      <c r="LJM80" s="74"/>
      <c r="LJN80" s="605"/>
      <c r="LJO80" s="605"/>
      <c r="LJP80" s="114"/>
      <c r="LJQ80" s="74"/>
      <c r="LKC80" s="74"/>
      <c r="LKD80" s="605"/>
      <c r="LKE80" s="605"/>
      <c r="LKF80" s="114"/>
      <c r="LKG80" s="74"/>
      <c r="LKS80" s="74"/>
      <c r="LKT80" s="605"/>
      <c r="LKU80" s="605"/>
      <c r="LKV80" s="114"/>
      <c r="LKW80" s="74"/>
      <c r="LLI80" s="74"/>
      <c r="LLJ80" s="605"/>
      <c r="LLK80" s="605"/>
      <c r="LLL80" s="114"/>
      <c r="LLM80" s="74"/>
      <c r="LLY80" s="74"/>
      <c r="LLZ80" s="605"/>
      <c r="LMA80" s="605"/>
      <c r="LMB80" s="114"/>
      <c r="LMC80" s="74"/>
      <c r="LMO80" s="74"/>
      <c r="LMP80" s="605"/>
      <c r="LMQ80" s="605"/>
      <c r="LMR80" s="114"/>
      <c r="LMS80" s="74"/>
      <c r="LNE80" s="74"/>
      <c r="LNF80" s="605"/>
      <c r="LNG80" s="605"/>
      <c r="LNH80" s="114"/>
      <c r="LNI80" s="74"/>
      <c r="LNU80" s="74"/>
      <c r="LNV80" s="605"/>
      <c r="LNW80" s="605"/>
      <c r="LNX80" s="114"/>
      <c r="LNY80" s="74"/>
      <c r="LOK80" s="74"/>
      <c r="LOL80" s="605"/>
      <c r="LOM80" s="605"/>
      <c r="LON80" s="114"/>
      <c r="LOO80" s="74"/>
      <c r="LPA80" s="74"/>
      <c r="LPB80" s="605"/>
      <c r="LPC80" s="605"/>
      <c r="LPD80" s="114"/>
      <c r="LPE80" s="74"/>
      <c r="LPQ80" s="74"/>
      <c r="LPR80" s="605"/>
      <c r="LPS80" s="605"/>
      <c r="LPT80" s="114"/>
      <c r="LPU80" s="74"/>
      <c r="LQG80" s="74"/>
      <c r="LQH80" s="605"/>
      <c r="LQI80" s="605"/>
      <c r="LQJ80" s="114"/>
      <c r="LQK80" s="74"/>
      <c r="LQW80" s="74"/>
      <c r="LQX80" s="605"/>
      <c r="LQY80" s="605"/>
      <c r="LQZ80" s="114"/>
      <c r="LRA80" s="74"/>
      <c r="LRM80" s="74"/>
      <c r="LRN80" s="605"/>
      <c r="LRO80" s="605"/>
      <c r="LRP80" s="114"/>
      <c r="LRQ80" s="74"/>
      <c r="LSC80" s="74"/>
      <c r="LSD80" s="605"/>
      <c r="LSE80" s="605"/>
      <c r="LSF80" s="114"/>
      <c r="LSG80" s="74"/>
      <c r="LSS80" s="74"/>
      <c r="LST80" s="605"/>
      <c r="LSU80" s="605"/>
      <c r="LSV80" s="114"/>
      <c r="LSW80" s="74"/>
      <c r="LTI80" s="74"/>
      <c r="LTJ80" s="605"/>
      <c r="LTK80" s="605"/>
      <c r="LTL80" s="114"/>
      <c r="LTM80" s="74"/>
      <c r="LTY80" s="74"/>
      <c r="LTZ80" s="605"/>
      <c r="LUA80" s="605"/>
      <c r="LUB80" s="114"/>
      <c r="LUC80" s="74"/>
      <c r="LUO80" s="74"/>
      <c r="LUP80" s="605"/>
      <c r="LUQ80" s="605"/>
      <c r="LUR80" s="114"/>
      <c r="LUS80" s="74"/>
      <c r="LVE80" s="74"/>
      <c r="LVF80" s="605"/>
      <c r="LVG80" s="605"/>
      <c r="LVH80" s="114"/>
      <c r="LVI80" s="74"/>
      <c r="LVU80" s="74"/>
      <c r="LVV80" s="605"/>
      <c r="LVW80" s="605"/>
      <c r="LVX80" s="114"/>
      <c r="LVY80" s="74"/>
      <c r="LWK80" s="74"/>
      <c r="LWL80" s="605"/>
      <c r="LWM80" s="605"/>
      <c r="LWN80" s="114"/>
      <c r="LWO80" s="74"/>
      <c r="LXA80" s="74"/>
      <c r="LXB80" s="605"/>
      <c r="LXC80" s="605"/>
      <c r="LXD80" s="114"/>
      <c r="LXE80" s="74"/>
      <c r="LXQ80" s="74"/>
      <c r="LXR80" s="605"/>
      <c r="LXS80" s="605"/>
      <c r="LXT80" s="114"/>
      <c r="LXU80" s="74"/>
      <c r="LYG80" s="74"/>
      <c r="LYH80" s="605"/>
      <c r="LYI80" s="605"/>
      <c r="LYJ80" s="114"/>
      <c r="LYK80" s="74"/>
      <c r="LYW80" s="74"/>
      <c r="LYX80" s="605"/>
      <c r="LYY80" s="605"/>
      <c r="LYZ80" s="114"/>
      <c r="LZA80" s="74"/>
      <c r="LZM80" s="74"/>
      <c r="LZN80" s="605"/>
      <c r="LZO80" s="605"/>
      <c r="LZP80" s="114"/>
      <c r="LZQ80" s="74"/>
      <c r="MAC80" s="74"/>
      <c r="MAD80" s="605"/>
      <c r="MAE80" s="605"/>
      <c r="MAF80" s="114"/>
      <c r="MAG80" s="74"/>
      <c r="MAS80" s="74"/>
      <c r="MAT80" s="605"/>
      <c r="MAU80" s="605"/>
      <c r="MAV80" s="114"/>
      <c r="MAW80" s="74"/>
      <c r="MBI80" s="74"/>
      <c r="MBJ80" s="605"/>
      <c r="MBK80" s="605"/>
      <c r="MBL80" s="114"/>
      <c r="MBM80" s="74"/>
      <c r="MBY80" s="74"/>
      <c r="MBZ80" s="605"/>
      <c r="MCA80" s="605"/>
      <c r="MCB80" s="114"/>
      <c r="MCC80" s="74"/>
      <c r="MCO80" s="74"/>
      <c r="MCP80" s="605"/>
      <c r="MCQ80" s="605"/>
      <c r="MCR80" s="114"/>
      <c r="MCS80" s="74"/>
      <c r="MDE80" s="74"/>
      <c r="MDF80" s="605"/>
      <c r="MDG80" s="605"/>
      <c r="MDH80" s="114"/>
      <c r="MDI80" s="74"/>
      <c r="MDU80" s="74"/>
      <c r="MDV80" s="605"/>
      <c r="MDW80" s="605"/>
      <c r="MDX80" s="114"/>
      <c r="MDY80" s="74"/>
      <c r="MEK80" s="74"/>
      <c r="MEL80" s="605"/>
      <c r="MEM80" s="605"/>
      <c r="MEN80" s="114"/>
      <c r="MEO80" s="74"/>
      <c r="MFA80" s="74"/>
      <c r="MFB80" s="605"/>
      <c r="MFC80" s="605"/>
      <c r="MFD80" s="114"/>
      <c r="MFE80" s="74"/>
      <c r="MFQ80" s="74"/>
      <c r="MFR80" s="605"/>
      <c r="MFS80" s="605"/>
      <c r="MFT80" s="114"/>
      <c r="MFU80" s="74"/>
      <c r="MGG80" s="74"/>
      <c r="MGH80" s="605"/>
      <c r="MGI80" s="605"/>
      <c r="MGJ80" s="114"/>
      <c r="MGK80" s="74"/>
      <c r="MGW80" s="74"/>
      <c r="MGX80" s="605"/>
      <c r="MGY80" s="605"/>
      <c r="MGZ80" s="114"/>
      <c r="MHA80" s="74"/>
      <c r="MHM80" s="74"/>
      <c r="MHN80" s="605"/>
      <c r="MHO80" s="605"/>
      <c r="MHP80" s="114"/>
      <c r="MHQ80" s="74"/>
      <c r="MIC80" s="74"/>
      <c r="MID80" s="605"/>
      <c r="MIE80" s="605"/>
      <c r="MIF80" s="114"/>
      <c r="MIG80" s="74"/>
      <c r="MIS80" s="74"/>
      <c r="MIT80" s="605"/>
      <c r="MIU80" s="605"/>
      <c r="MIV80" s="114"/>
      <c r="MIW80" s="74"/>
      <c r="MJI80" s="74"/>
      <c r="MJJ80" s="605"/>
      <c r="MJK80" s="605"/>
      <c r="MJL80" s="114"/>
      <c r="MJM80" s="74"/>
      <c r="MJY80" s="74"/>
      <c r="MJZ80" s="605"/>
      <c r="MKA80" s="605"/>
      <c r="MKB80" s="114"/>
      <c r="MKC80" s="74"/>
      <c r="MKO80" s="74"/>
      <c r="MKP80" s="605"/>
      <c r="MKQ80" s="605"/>
      <c r="MKR80" s="114"/>
      <c r="MKS80" s="74"/>
      <c r="MLE80" s="74"/>
      <c r="MLF80" s="605"/>
      <c r="MLG80" s="605"/>
      <c r="MLH80" s="114"/>
      <c r="MLI80" s="74"/>
      <c r="MLU80" s="74"/>
      <c r="MLV80" s="605"/>
      <c r="MLW80" s="605"/>
      <c r="MLX80" s="114"/>
      <c r="MLY80" s="74"/>
      <c r="MMK80" s="74"/>
      <c r="MML80" s="605"/>
      <c r="MMM80" s="605"/>
      <c r="MMN80" s="114"/>
      <c r="MMO80" s="74"/>
      <c r="MNA80" s="74"/>
      <c r="MNB80" s="605"/>
      <c r="MNC80" s="605"/>
      <c r="MND80" s="114"/>
      <c r="MNE80" s="74"/>
      <c r="MNQ80" s="74"/>
      <c r="MNR80" s="605"/>
      <c r="MNS80" s="605"/>
      <c r="MNT80" s="114"/>
      <c r="MNU80" s="74"/>
      <c r="MOG80" s="74"/>
      <c r="MOH80" s="605"/>
      <c r="MOI80" s="605"/>
      <c r="MOJ80" s="114"/>
      <c r="MOK80" s="74"/>
      <c r="MOW80" s="74"/>
      <c r="MOX80" s="605"/>
      <c r="MOY80" s="605"/>
      <c r="MOZ80" s="114"/>
      <c r="MPA80" s="74"/>
      <c r="MPM80" s="74"/>
      <c r="MPN80" s="605"/>
      <c r="MPO80" s="605"/>
      <c r="MPP80" s="114"/>
      <c r="MPQ80" s="74"/>
      <c r="MQC80" s="74"/>
      <c r="MQD80" s="605"/>
      <c r="MQE80" s="605"/>
      <c r="MQF80" s="114"/>
      <c r="MQG80" s="74"/>
      <c r="MQS80" s="74"/>
      <c r="MQT80" s="605"/>
      <c r="MQU80" s="605"/>
      <c r="MQV80" s="114"/>
      <c r="MQW80" s="74"/>
      <c r="MRI80" s="74"/>
      <c r="MRJ80" s="605"/>
      <c r="MRK80" s="605"/>
      <c r="MRL80" s="114"/>
      <c r="MRM80" s="74"/>
      <c r="MRY80" s="74"/>
      <c r="MRZ80" s="605"/>
      <c r="MSA80" s="605"/>
      <c r="MSB80" s="114"/>
      <c r="MSC80" s="74"/>
      <c r="MSO80" s="74"/>
      <c r="MSP80" s="605"/>
      <c r="MSQ80" s="605"/>
      <c r="MSR80" s="114"/>
      <c r="MSS80" s="74"/>
      <c r="MTE80" s="74"/>
      <c r="MTF80" s="605"/>
      <c r="MTG80" s="605"/>
      <c r="MTH80" s="114"/>
      <c r="MTI80" s="74"/>
      <c r="MTU80" s="74"/>
      <c r="MTV80" s="605"/>
      <c r="MTW80" s="605"/>
      <c r="MTX80" s="114"/>
      <c r="MTY80" s="74"/>
      <c r="MUK80" s="74"/>
      <c r="MUL80" s="605"/>
      <c r="MUM80" s="605"/>
      <c r="MUN80" s="114"/>
      <c r="MUO80" s="74"/>
      <c r="MVA80" s="74"/>
      <c r="MVB80" s="605"/>
      <c r="MVC80" s="605"/>
      <c r="MVD80" s="114"/>
      <c r="MVE80" s="74"/>
      <c r="MVQ80" s="74"/>
      <c r="MVR80" s="605"/>
      <c r="MVS80" s="605"/>
      <c r="MVT80" s="114"/>
      <c r="MVU80" s="74"/>
      <c r="MWG80" s="74"/>
      <c r="MWH80" s="605"/>
      <c r="MWI80" s="605"/>
      <c r="MWJ80" s="114"/>
      <c r="MWK80" s="74"/>
      <c r="MWW80" s="74"/>
      <c r="MWX80" s="605"/>
      <c r="MWY80" s="605"/>
      <c r="MWZ80" s="114"/>
      <c r="MXA80" s="74"/>
      <c r="MXM80" s="74"/>
      <c r="MXN80" s="605"/>
      <c r="MXO80" s="605"/>
      <c r="MXP80" s="114"/>
      <c r="MXQ80" s="74"/>
      <c r="MYC80" s="74"/>
      <c r="MYD80" s="605"/>
      <c r="MYE80" s="605"/>
      <c r="MYF80" s="114"/>
      <c r="MYG80" s="74"/>
      <c r="MYS80" s="74"/>
      <c r="MYT80" s="605"/>
      <c r="MYU80" s="605"/>
      <c r="MYV80" s="114"/>
      <c r="MYW80" s="74"/>
      <c r="MZI80" s="74"/>
      <c r="MZJ80" s="605"/>
      <c r="MZK80" s="605"/>
      <c r="MZL80" s="114"/>
      <c r="MZM80" s="74"/>
      <c r="MZY80" s="74"/>
      <c r="MZZ80" s="605"/>
      <c r="NAA80" s="605"/>
      <c r="NAB80" s="114"/>
      <c r="NAC80" s="74"/>
      <c r="NAO80" s="74"/>
      <c r="NAP80" s="605"/>
      <c r="NAQ80" s="605"/>
      <c r="NAR80" s="114"/>
      <c r="NAS80" s="74"/>
      <c r="NBE80" s="74"/>
      <c r="NBF80" s="605"/>
      <c r="NBG80" s="605"/>
      <c r="NBH80" s="114"/>
      <c r="NBI80" s="74"/>
      <c r="NBU80" s="74"/>
      <c r="NBV80" s="605"/>
      <c r="NBW80" s="605"/>
      <c r="NBX80" s="114"/>
      <c r="NBY80" s="74"/>
      <c r="NCK80" s="74"/>
      <c r="NCL80" s="605"/>
      <c r="NCM80" s="605"/>
      <c r="NCN80" s="114"/>
      <c r="NCO80" s="74"/>
      <c r="NDA80" s="74"/>
      <c r="NDB80" s="605"/>
      <c r="NDC80" s="605"/>
      <c r="NDD80" s="114"/>
      <c r="NDE80" s="74"/>
      <c r="NDQ80" s="74"/>
      <c r="NDR80" s="605"/>
      <c r="NDS80" s="605"/>
      <c r="NDT80" s="114"/>
      <c r="NDU80" s="74"/>
      <c r="NEG80" s="74"/>
      <c r="NEH80" s="605"/>
      <c r="NEI80" s="605"/>
      <c r="NEJ80" s="114"/>
      <c r="NEK80" s="74"/>
      <c r="NEW80" s="74"/>
      <c r="NEX80" s="605"/>
      <c r="NEY80" s="605"/>
      <c r="NEZ80" s="114"/>
      <c r="NFA80" s="74"/>
      <c r="NFM80" s="74"/>
      <c r="NFN80" s="605"/>
      <c r="NFO80" s="605"/>
      <c r="NFP80" s="114"/>
      <c r="NFQ80" s="74"/>
      <c r="NGC80" s="74"/>
      <c r="NGD80" s="605"/>
      <c r="NGE80" s="605"/>
      <c r="NGF80" s="114"/>
      <c r="NGG80" s="74"/>
      <c r="NGS80" s="74"/>
      <c r="NGT80" s="605"/>
      <c r="NGU80" s="605"/>
      <c r="NGV80" s="114"/>
      <c r="NGW80" s="74"/>
      <c r="NHI80" s="74"/>
      <c r="NHJ80" s="605"/>
      <c r="NHK80" s="605"/>
      <c r="NHL80" s="114"/>
      <c r="NHM80" s="74"/>
      <c r="NHY80" s="74"/>
      <c r="NHZ80" s="605"/>
      <c r="NIA80" s="605"/>
      <c r="NIB80" s="114"/>
      <c r="NIC80" s="74"/>
      <c r="NIO80" s="74"/>
      <c r="NIP80" s="605"/>
      <c r="NIQ80" s="605"/>
      <c r="NIR80" s="114"/>
      <c r="NIS80" s="74"/>
      <c r="NJE80" s="74"/>
      <c r="NJF80" s="605"/>
      <c r="NJG80" s="605"/>
      <c r="NJH80" s="114"/>
      <c r="NJI80" s="74"/>
      <c r="NJU80" s="74"/>
      <c r="NJV80" s="605"/>
      <c r="NJW80" s="605"/>
      <c r="NJX80" s="114"/>
      <c r="NJY80" s="74"/>
      <c r="NKK80" s="74"/>
      <c r="NKL80" s="605"/>
      <c r="NKM80" s="605"/>
      <c r="NKN80" s="114"/>
      <c r="NKO80" s="74"/>
      <c r="NLA80" s="74"/>
      <c r="NLB80" s="605"/>
      <c r="NLC80" s="605"/>
      <c r="NLD80" s="114"/>
      <c r="NLE80" s="74"/>
      <c r="NLQ80" s="74"/>
      <c r="NLR80" s="605"/>
      <c r="NLS80" s="605"/>
      <c r="NLT80" s="114"/>
      <c r="NLU80" s="74"/>
      <c r="NMG80" s="74"/>
      <c r="NMH80" s="605"/>
      <c r="NMI80" s="605"/>
      <c r="NMJ80" s="114"/>
      <c r="NMK80" s="74"/>
      <c r="NMW80" s="74"/>
      <c r="NMX80" s="605"/>
      <c r="NMY80" s="605"/>
      <c r="NMZ80" s="114"/>
      <c r="NNA80" s="74"/>
      <c r="NNM80" s="74"/>
      <c r="NNN80" s="605"/>
      <c r="NNO80" s="605"/>
      <c r="NNP80" s="114"/>
      <c r="NNQ80" s="74"/>
      <c r="NOC80" s="74"/>
      <c r="NOD80" s="605"/>
      <c r="NOE80" s="605"/>
      <c r="NOF80" s="114"/>
      <c r="NOG80" s="74"/>
      <c r="NOS80" s="74"/>
      <c r="NOT80" s="605"/>
      <c r="NOU80" s="605"/>
      <c r="NOV80" s="114"/>
      <c r="NOW80" s="74"/>
      <c r="NPI80" s="74"/>
      <c r="NPJ80" s="605"/>
      <c r="NPK80" s="605"/>
      <c r="NPL80" s="114"/>
      <c r="NPM80" s="74"/>
      <c r="NPY80" s="74"/>
      <c r="NPZ80" s="605"/>
      <c r="NQA80" s="605"/>
      <c r="NQB80" s="114"/>
      <c r="NQC80" s="74"/>
      <c r="NQO80" s="74"/>
      <c r="NQP80" s="605"/>
      <c r="NQQ80" s="605"/>
      <c r="NQR80" s="114"/>
      <c r="NQS80" s="74"/>
      <c r="NRE80" s="74"/>
      <c r="NRF80" s="605"/>
      <c r="NRG80" s="605"/>
      <c r="NRH80" s="114"/>
      <c r="NRI80" s="74"/>
      <c r="NRU80" s="74"/>
      <c r="NRV80" s="605"/>
      <c r="NRW80" s="605"/>
      <c r="NRX80" s="114"/>
      <c r="NRY80" s="74"/>
      <c r="NSK80" s="74"/>
      <c r="NSL80" s="605"/>
      <c r="NSM80" s="605"/>
      <c r="NSN80" s="114"/>
      <c r="NSO80" s="74"/>
      <c r="NTA80" s="74"/>
      <c r="NTB80" s="605"/>
      <c r="NTC80" s="605"/>
      <c r="NTD80" s="114"/>
      <c r="NTE80" s="74"/>
      <c r="NTQ80" s="74"/>
      <c r="NTR80" s="605"/>
      <c r="NTS80" s="605"/>
      <c r="NTT80" s="114"/>
      <c r="NTU80" s="74"/>
      <c r="NUG80" s="74"/>
      <c r="NUH80" s="605"/>
      <c r="NUI80" s="605"/>
      <c r="NUJ80" s="114"/>
      <c r="NUK80" s="74"/>
      <c r="NUW80" s="74"/>
      <c r="NUX80" s="605"/>
      <c r="NUY80" s="605"/>
      <c r="NUZ80" s="114"/>
      <c r="NVA80" s="74"/>
      <c r="NVM80" s="74"/>
      <c r="NVN80" s="605"/>
      <c r="NVO80" s="605"/>
      <c r="NVP80" s="114"/>
      <c r="NVQ80" s="74"/>
      <c r="NWC80" s="74"/>
      <c r="NWD80" s="605"/>
      <c r="NWE80" s="605"/>
      <c r="NWF80" s="114"/>
      <c r="NWG80" s="74"/>
      <c r="NWS80" s="74"/>
      <c r="NWT80" s="605"/>
      <c r="NWU80" s="605"/>
      <c r="NWV80" s="114"/>
      <c r="NWW80" s="74"/>
      <c r="NXI80" s="74"/>
      <c r="NXJ80" s="605"/>
      <c r="NXK80" s="605"/>
      <c r="NXL80" s="114"/>
      <c r="NXM80" s="74"/>
      <c r="NXY80" s="74"/>
      <c r="NXZ80" s="605"/>
      <c r="NYA80" s="605"/>
      <c r="NYB80" s="114"/>
      <c r="NYC80" s="74"/>
      <c r="NYO80" s="74"/>
      <c r="NYP80" s="605"/>
      <c r="NYQ80" s="605"/>
      <c r="NYR80" s="114"/>
      <c r="NYS80" s="74"/>
      <c r="NZE80" s="74"/>
      <c r="NZF80" s="605"/>
      <c r="NZG80" s="605"/>
      <c r="NZH80" s="114"/>
      <c r="NZI80" s="74"/>
      <c r="NZU80" s="74"/>
      <c r="NZV80" s="605"/>
      <c r="NZW80" s="605"/>
      <c r="NZX80" s="114"/>
      <c r="NZY80" s="74"/>
      <c r="OAK80" s="74"/>
      <c r="OAL80" s="605"/>
      <c r="OAM80" s="605"/>
      <c r="OAN80" s="114"/>
      <c r="OAO80" s="74"/>
      <c r="OBA80" s="74"/>
      <c r="OBB80" s="605"/>
      <c r="OBC80" s="605"/>
      <c r="OBD80" s="114"/>
      <c r="OBE80" s="74"/>
      <c r="OBQ80" s="74"/>
      <c r="OBR80" s="605"/>
      <c r="OBS80" s="605"/>
      <c r="OBT80" s="114"/>
      <c r="OBU80" s="74"/>
      <c r="OCG80" s="74"/>
      <c r="OCH80" s="605"/>
      <c r="OCI80" s="605"/>
      <c r="OCJ80" s="114"/>
      <c r="OCK80" s="74"/>
      <c r="OCW80" s="74"/>
      <c r="OCX80" s="605"/>
      <c r="OCY80" s="605"/>
      <c r="OCZ80" s="114"/>
      <c r="ODA80" s="74"/>
      <c r="ODM80" s="74"/>
      <c r="ODN80" s="605"/>
      <c r="ODO80" s="605"/>
      <c r="ODP80" s="114"/>
      <c r="ODQ80" s="74"/>
      <c r="OEC80" s="74"/>
      <c r="OED80" s="605"/>
      <c r="OEE80" s="605"/>
      <c r="OEF80" s="114"/>
      <c r="OEG80" s="74"/>
      <c r="OES80" s="74"/>
      <c r="OET80" s="605"/>
      <c r="OEU80" s="605"/>
      <c r="OEV80" s="114"/>
      <c r="OEW80" s="74"/>
      <c r="OFI80" s="74"/>
      <c r="OFJ80" s="605"/>
      <c r="OFK80" s="605"/>
      <c r="OFL80" s="114"/>
      <c r="OFM80" s="74"/>
      <c r="OFY80" s="74"/>
      <c r="OFZ80" s="605"/>
      <c r="OGA80" s="605"/>
      <c r="OGB80" s="114"/>
      <c r="OGC80" s="74"/>
      <c r="OGO80" s="74"/>
      <c r="OGP80" s="605"/>
      <c r="OGQ80" s="605"/>
      <c r="OGR80" s="114"/>
      <c r="OGS80" s="74"/>
      <c r="OHE80" s="74"/>
      <c r="OHF80" s="605"/>
      <c r="OHG80" s="605"/>
      <c r="OHH80" s="114"/>
      <c r="OHI80" s="74"/>
      <c r="OHU80" s="74"/>
      <c r="OHV80" s="605"/>
      <c r="OHW80" s="605"/>
      <c r="OHX80" s="114"/>
      <c r="OHY80" s="74"/>
      <c r="OIK80" s="74"/>
      <c r="OIL80" s="605"/>
      <c r="OIM80" s="605"/>
      <c r="OIN80" s="114"/>
      <c r="OIO80" s="74"/>
      <c r="OJA80" s="74"/>
      <c r="OJB80" s="605"/>
      <c r="OJC80" s="605"/>
      <c r="OJD80" s="114"/>
      <c r="OJE80" s="74"/>
      <c r="OJQ80" s="74"/>
      <c r="OJR80" s="605"/>
      <c r="OJS80" s="605"/>
      <c r="OJT80" s="114"/>
      <c r="OJU80" s="74"/>
      <c r="OKG80" s="74"/>
      <c r="OKH80" s="605"/>
      <c r="OKI80" s="605"/>
      <c r="OKJ80" s="114"/>
      <c r="OKK80" s="74"/>
      <c r="OKW80" s="74"/>
      <c r="OKX80" s="605"/>
      <c r="OKY80" s="605"/>
      <c r="OKZ80" s="114"/>
      <c r="OLA80" s="74"/>
      <c r="OLM80" s="74"/>
      <c r="OLN80" s="605"/>
      <c r="OLO80" s="605"/>
      <c r="OLP80" s="114"/>
      <c r="OLQ80" s="74"/>
      <c r="OMC80" s="74"/>
      <c r="OMD80" s="605"/>
      <c r="OME80" s="605"/>
      <c r="OMF80" s="114"/>
      <c r="OMG80" s="74"/>
      <c r="OMS80" s="74"/>
      <c r="OMT80" s="605"/>
      <c r="OMU80" s="605"/>
      <c r="OMV80" s="114"/>
      <c r="OMW80" s="74"/>
      <c r="ONI80" s="74"/>
      <c r="ONJ80" s="605"/>
      <c r="ONK80" s="605"/>
      <c r="ONL80" s="114"/>
      <c r="ONM80" s="74"/>
      <c r="ONY80" s="74"/>
      <c r="ONZ80" s="605"/>
      <c r="OOA80" s="605"/>
      <c r="OOB80" s="114"/>
      <c r="OOC80" s="74"/>
      <c r="OOO80" s="74"/>
      <c r="OOP80" s="605"/>
      <c r="OOQ80" s="605"/>
      <c r="OOR80" s="114"/>
      <c r="OOS80" s="74"/>
      <c r="OPE80" s="74"/>
      <c r="OPF80" s="605"/>
      <c r="OPG80" s="605"/>
      <c r="OPH80" s="114"/>
      <c r="OPI80" s="74"/>
      <c r="OPU80" s="74"/>
      <c r="OPV80" s="605"/>
      <c r="OPW80" s="605"/>
      <c r="OPX80" s="114"/>
      <c r="OPY80" s="74"/>
      <c r="OQK80" s="74"/>
      <c r="OQL80" s="605"/>
      <c r="OQM80" s="605"/>
      <c r="OQN80" s="114"/>
      <c r="OQO80" s="74"/>
      <c r="ORA80" s="74"/>
      <c r="ORB80" s="605"/>
      <c r="ORC80" s="605"/>
      <c r="ORD80" s="114"/>
      <c r="ORE80" s="74"/>
      <c r="ORQ80" s="74"/>
      <c r="ORR80" s="605"/>
      <c r="ORS80" s="605"/>
      <c r="ORT80" s="114"/>
      <c r="ORU80" s="74"/>
      <c r="OSG80" s="74"/>
      <c r="OSH80" s="605"/>
      <c r="OSI80" s="605"/>
      <c r="OSJ80" s="114"/>
      <c r="OSK80" s="74"/>
      <c r="OSW80" s="74"/>
      <c r="OSX80" s="605"/>
      <c r="OSY80" s="605"/>
      <c r="OSZ80" s="114"/>
      <c r="OTA80" s="74"/>
      <c r="OTM80" s="74"/>
      <c r="OTN80" s="605"/>
      <c r="OTO80" s="605"/>
      <c r="OTP80" s="114"/>
      <c r="OTQ80" s="74"/>
      <c r="OUC80" s="74"/>
      <c r="OUD80" s="605"/>
      <c r="OUE80" s="605"/>
      <c r="OUF80" s="114"/>
      <c r="OUG80" s="74"/>
      <c r="OUS80" s="74"/>
      <c r="OUT80" s="605"/>
      <c r="OUU80" s="605"/>
      <c r="OUV80" s="114"/>
      <c r="OUW80" s="74"/>
      <c r="OVI80" s="74"/>
      <c r="OVJ80" s="605"/>
      <c r="OVK80" s="605"/>
      <c r="OVL80" s="114"/>
      <c r="OVM80" s="74"/>
      <c r="OVY80" s="74"/>
      <c r="OVZ80" s="605"/>
      <c r="OWA80" s="605"/>
      <c r="OWB80" s="114"/>
      <c r="OWC80" s="74"/>
      <c r="OWO80" s="74"/>
      <c r="OWP80" s="605"/>
      <c r="OWQ80" s="605"/>
      <c r="OWR80" s="114"/>
      <c r="OWS80" s="74"/>
      <c r="OXE80" s="74"/>
      <c r="OXF80" s="605"/>
      <c r="OXG80" s="605"/>
      <c r="OXH80" s="114"/>
      <c r="OXI80" s="74"/>
      <c r="OXU80" s="74"/>
      <c r="OXV80" s="605"/>
      <c r="OXW80" s="605"/>
      <c r="OXX80" s="114"/>
      <c r="OXY80" s="74"/>
      <c r="OYK80" s="74"/>
      <c r="OYL80" s="605"/>
      <c r="OYM80" s="605"/>
      <c r="OYN80" s="114"/>
      <c r="OYO80" s="74"/>
      <c r="OZA80" s="74"/>
      <c r="OZB80" s="605"/>
      <c r="OZC80" s="605"/>
      <c r="OZD80" s="114"/>
      <c r="OZE80" s="74"/>
      <c r="OZQ80" s="74"/>
      <c r="OZR80" s="605"/>
      <c r="OZS80" s="605"/>
      <c r="OZT80" s="114"/>
      <c r="OZU80" s="74"/>
      <c r="PAG80" s="74"/>
      <c r="PAH80" s="605"/>
      <c r="PAI80" s="605"/>
      <c r="PAJ80" s="114"/>
      <c r="PAK80" s="74"/>
      <c r="PAW80" s="74"/>
      <c r="PAX80" s="605"/>
      <c r="PAY80" s="605"/>
      <c r="PAZ80" s="114"/>
      <c r="PBA80" s="74"/>
      <c r="PBM80" s="74"/>
      <c r="PBN80" s="605"/>
      <c r="PBO80" s="605"/>
      <c r="PBP80" s="114"/>
      <c r="PBQ80" s="74"/>
      <c r="PCC80" s="74"/>
      <c r="PCD80" s="605"/>
      <c r="PCE80" s="605"/>
      <c r="PCF80" s="114"/>
      <c r="PCG80" s="74"/>
      <c r="PCS80" s="74"/>
      <c r="PCT80" s="605"/>
      <c r="PCU80" s="605"/>
      <c r="PCV80" s="114"/>
      <c r="PCW80" s="74"/>
      <c r="PDI80" s="74"/>
      <c r="PDJ80" s="605"/>
      <c r="PDK80" s="605"/>
      <c r="PDL80" s="114"/>
      <c r="PDM80" s="74"/>
      <c r="PDY80" s="74"/>
      <c r="PDZ80" s="605"/>
      <c r="PEA80" s="605"/>
      <c r="PEB80" s="114"/>
      <c r="PEC80" s="74"/>
      <c r="PEO80" s="74"/>
      <c r="PEP80" s="605"/>
      <c r="PEQ80" s="605"/>
      <c r="PER80" s="114"/>
      <c r="PES80" s="74"/>
      <c r="PFE80" s="74"/>
      <c r="PFF80" s="605"/>
      <c r="PFG80" s="605"/>
      <c r="PFH80" s="114"/>
      <c r="PFI80" s="74"/>
      <c r="PFU80" s="74"/>
      <c r="PFV80" s="605"/>
      <c r="PFW80" s="605"/>
      <c r="PFX80" s="114"/>
      <c r="PFY80" s="74"/>
      <c r="PGK80" s="74"/>
      <c r="PGL80" s="605"/>
      <c r="PGM80" s="605"/>
      <c r="PGN80" s="114"/>
      <c r="PGO80" s="74"/>
      <c r="PHA80" s="74"/>
      <c r="PHB80" s="605"/>
      <c r="PHC80" s="605"/>
      <c r="PHD80" s="114"/>
      <c r="PHE80" s="74"/>
      <c r="PHQ80" s="74"/>
      <c r="PHR80" s="605"/>
      <c r="PHS80" s="605"/>
      <c r="PHT80" s="114"/>
      <c r="PHU80" s="74"/>
      <c r="PIG80" s="74"/>
      <c r="PIH80" s="605"/>
      <c r="PII80" s="605"/>
      <c r="PIJ80" s="114"/>
      <c r="PIK80" s="74"/>
      <c r="PIW80" s="74"/>
      <c r="PIX80" s="605"/>
      <c r="PIY80" s="605"/>
      <c r="PIZ80" s="114"/>
      <c r="PJA80" s="74"/>
      <c r="PJM80" s="74"/>
      <c r="PJN80" s="605"/>
      <c r="PJO80" s="605"/>
      <c r="PJP80" s="114"/>
      <c r="PJQ80" s="74"/>
      <c r="PKC80" s="74"/>
      <c r="PKD80" s="605"/>
      <c r="PKE80" s="605"/>
      <c r="PKF80" s="114"/>
      <c r="PKG80" s="74"/>
      <c r="PKS80" s="74"/>
      <c r="PKT80" s="605"/>
      <c r="PKU80" s="605"/>
      <c r="PKV80" s="114"/>
      <c r="PKW80" s="74"/>
      <c r="PLI80" s="74"/>
      <c r="PLJ80" s="605"/>
      <c r="PLK80" s="605"/>
      <c r="PLL80" s="114"/>
      <c r="PLM80" s="74"/>
      <c r="PLY80" s="74"/>
      <c r="PLZ80" s="605"/>
      <c r="PMA80" s="605"/>
      <c r="PMB80" s="114"/>
      <c r="PMC80" s="74"/>
      <c r="PMO80" s="74"/>
      <c r="PMP80" s="605"/>
      <c r="PMQ80" s="605"/>
      <c r="PMR80" s="114"/>
      <c r="PMS80" s="74"/>
      <c r="PNE80" s="74"/>
      <c r="PNF80" s="605"/>
      <c r="PNG80" s="605"/>
      <c r="PNH80" s="114"/>
      <c r="PNI80" s="74"/>
      <c r="PNU80" s="74"/>
      <c r="PNV80" s="605"/>
      <c r="PNW80" s="605"/>
      <c r="PNX80" s="114"/>
      <c r="PNY80" s="74"/>
      <c r="POK80" s="74"/>
      <c r="POL80" s="605"/>
      <c r="POM80" s="605"/>
      <c r="PON80" s="114"/>
      <c r="POO80" s="74"/>
      <c r="PPA80" s="74"/>
      <c r="PPB80" s="605"/>
      <c r="PPC80" s="605"/>
      <c r="PPD80" s="114"/>
      <c r="PPE80" s="74"/>
      <c r="PPQ80" s="74"/>
      <c r="PPR80" s="605"/>
      <c r="PPS80" s="605"/>
      <c r="PPT80" s="114"/>
      <c r="PPU80" s="74"/>
      <c r="PQG80" s="74"/>
      <c r="PQH80" s="605"/>
      <c r="PQI80" s="605"/>
      <c r="PQJ80" s="114"/>
      <c r="PQK80" s="74"/>
      <c r="PQW80" s="74"/>
      <c r="PQX80" s="605"/>
      <c r="PQY80" s="605"/>
      <c r="PQZ80" s="114"/>
      <c r="PRA80" s="74"/>
      <c r="PRM80" s="74"/>
      <c r="PRN80" s="605"/>
      <c r="PRO80" s="605"/>
      <c r="PRP80" s="114"/>
      <c r="PRQ80" s="74"/>
      <c r="PSC80" s="74"/>
      <c r="PSD80" s="605"/>
      <c r="PSE80" s="605"/>
      <c r="PSF80" s="114"/>
      <c r="PSG80" s="74"/>
      <c r="PSS80" s="74"/>
      <c r="PST80" s="605"/>
      <c r="PSU80" s="605"/>
      <c r="PSV80" s="114"/>
      <c r="PSW80" s="74"/>
      <c r="PTI80" s="74"/>
      <c r="PTJ80" s="605"/>
      <c r="PTK80" s="605"/>
      <c r="PTL80" s="114"/>
      <c r="PTM80" s="74"/>
      <c r="PTY80" s="74"/>
      <c r="PTZ80" s="605"/>
      <c r="PUA80" s="605"/>
      <c r="PUB80" s="114"/>
      <c r="PUC80" s="74"/>
      <c r="PUO80" s="74"/>
      <c r="PUP80" s="605"/>
      <c r="PUQ80" s="605"/>
      <c r="PUR80" s="114"/>
      <c r="PUS80" s="74"/>
      <c r="PVE80" s="74"/>
      <c r="PVF80" s="605"/>
      <c r="PVG80" s="605"/>
      <c r="PVH80" s="114"/>
      <c r="PVI80" s="74"/>
      <c r="PVU80" s="74"/>
      <c r="PVV80" s="605"/>
      <c r="PVW80" s="605"/>
      <c r="PVX80" s="114"/>
      <c r="PVY80" s="74"/>
      <c r="PWK80" s="74"/>
      <c r="PWL80" s="605"/>
      <c r="PWM80" s="605"/>
      <c r="PWN80" s="114"/>
      <c r="PWO80" s="74"/>
      <c r="PXA80" s="74"/>
      <c r="PXB80" s="605"/>
      <c r="PXC80" s="605"/>
      <c r="PXD80" s="114"/>
      <c r="PXE80" s="74"/>
      <c r="PXQ80" s="74"/>
      <c r="PXR80" s="605"/>
      <c r="PXS80" s="605"/>
      <c r="PXT80" s="114"/>
      <c r="PXU80" s="74"/>
      <c r="PYG80" s="74"/>
      <c r="PYH80" s="605"/>
      <c r="PYI80" s="605"/>
      <c r="PYJ80" s="114"/>
      <c r="PYK80" s="74"/>
      <c r="PYW80" s="74"/>
      <c r="PYX80" s="605"/>
      <c r="PYY80" s="605"/>
      <c r="PYZ80" s="114"/>
      <c r="PZA80" s="74"/>
      <c r="PZM80" s="74"/>
      <c r="PZN80" s="605"/>
      <c r="PZO80" s="605"/>
      <c r="PZP80" s="114"/>
      <c r="PZQ80" s="74"/>
      <c r="QAC80" s="74"/>
      <c r="QAD80" s="605"/>
      <c r="QAE80" s="605"/>
      <c r="QAF80" s="114"/>
      <c r="QAG80" s="74"/>
      <c r="QAS80" s="74"/>
      <c r="QAT80" s="605"/>
      <c r="QAU80" s="605"/>
      <c r="QAV80" s="114"/>
      <c r="QAW80" s="74"/>
      <c r="QBI80" s="74"/>
      <c r="QBJ80" s="605"/>
      <c r="QBK80" s="605"/>
      <c r="QBL80" s="114"/>
      <c r="QBM80" s="74"/>
      <c r="QBY80" s="74"/>
      <c r="QBZ80" s="605"/>
      <c r="QCA80" s="605"/>
      <c r="QCB80" s="114"/>
      <c r="QCC80" s="74"/>
      <c r="QCO80" s="74"/>
      <c r="QCP80" s="605"/>
      <c r="QCQ80" s="605"/>
      <c r="QCR80" s="114"/>
      <c r="QCS80" s="74"/>
      <c r="QDE80" s="74"/>
      <c r="QDF80" s="605"/>
      <c r="QDG80" s="605"/>
      <c r="QDH80" s="114"/>
      <c r="QDI80" s="74"/>
      <c r="QDU80" s="74"/>
      <c r="QDV80" s="605"/>
      <c r="QDW80" s="605"/>
      <c r="QDX80" s="114"/>
      <c r="QDY80" s="74"/>
      <c r="QEK80" s="74"/>
      <c r="QEL80" s="605"/>
      <c r="QEM80" s="605"/>
      <c r="QEN80" s="114"/>
      <c r="QEO80" s="74"/>
      <c r="QFA80" s="74"/>
      <c r="QFB80" s="605"/>
      <c r="QFC80" s="605"/>
      <c r="QFD80" s="114"/>
      <c r="QFE80" s="74"/>
      <c r="QFQ80" s="74"/>
      <c r="QFR80" s="605"/>
      <c r="QFS80" s="605"/>
      <c r="QFT80" s="114"/>
      <c r="QFU80" s="74"/>
      <c r="QGG80" s="74"/>
      <c r="QGH80" s="605"/>
      <c r="QGI80" s="605"/>
      <c r="QGJ80" s="114"/>
      <c r="QGK80" s="74"/>
      <c r="QGW80" s="74"/>
      <c r="QGX80" s="605"/>
      <c r="QGY80" s="605"/>
      <c r="QGZ80" s="114"/>
      <c r="QHA80" s="74"/>
      <c r="QHM80" s="74"/>
      <c r="QHN80" s="605"/>
      <c r="QHO80" s="605"/>
      <c r="QHP80" s="114"/>
      <c r="QHQ80" s="74"/>
      <c r="QIC80" s="74"/>
      <c r="QID80" s="605"/>
      <c r="QIE80" s="605"/>
      <c r="QIF80" s="114"/>
      <c r="QIG80" s="74"/>
      <c r="QIS80" s="74"/>
      <c r="QIT80" s="605"/>
      <c r="QIU80" s="605"/>
      <c r="QIV80" s="114"/>
      <c r="QIW80" s="74"/>
      <c r="QJI80" s="74"/>
      <c r="QJJ80" s="605"/>
      <c r="QJK80" s="605"/>
      <c r="QJL80" s="114"/>
      <c r="QJM80" s="74"/>
      <c r="QJY80" s="74"/>
      <c r="QJZ80" s="605"/>
      <c r="QKA80" s="605"/>
      <c r="QKB80" s="114"/>
      <c r="QKC80" s="74"/>
      <c r="QKO80" s="74"/>
      <c r="QKP80" s="605"/>
      <c r="QKQ80" s="605"/>
      <c r="QKR80" s="114"/>
      <c r="QKS80" s="74"/>
      <c r="QLE80" s="74"/>
      <c r="QLF80" s="605"/>
      <c r="QLG80" s="605"/>
      <c r="QLH80" s="114"/>
      <c r="QLI80" s="74"/>
      <c r="QLU80" s="74"/>
      <c r="QLV80" s="605"/>
      <c r="QLW80" s="605"/>
      <c r="QLX80" s="114"/>
      <c r="QLY80" s="74"/>
      <c r="QMK80" s="74"/>
      <c r="QML80" s="605"/>
      <c r="QMM80" s="605"/>
      <c r="QMN80" s="114"/>
      <c r="QMO80" s="74"/>
      <c r="QNA80" s="74"/>
      <c r="QNB80" s="605"/>
      <c r="QNC80" s="605"/>
      <c r="QND80" s="114"/>
      <c r="QNE80" s="74"/>
      <c r="QNQ80" s="74"/>
      <c r="QNR80" s="605"/>
      <c r="QNS80" s="605"/>
      <c r="QNT80" s="114"/>
      <c r="QNU80" s="74"/>
      <c r="QOG80" s="74"/>
      <c r="QOH80" s="605"/>
      <c r="QOI80" s="605"/>
      <c r="QOJ80" s="114"/>
      <c r="QOK80" s="74"/>
      <c r="QOW80" s="74"/>
      <c r="QOX80" s="605"/>
      <c r="QOY80" s="605"/>
      <c r="QOZ80" s="114"/>
      <c r="QPA80" s="74"/>
      <c r="QPM80" s="74"/>
      <c r="QPN80" s="605"/>
      <c r="QPO80" s="605"/>
      <c r="QPP80" s="114"/>
      <c r="QPQ80" s="74"/>
      <c r="QQC80" s="74"/>
      <c r="QQD80" s="605"/>
      <c r="QQE80" s="605"/>
      <c r="QQF80" s="114"/>
      <c r="QQG80" s="74"/>
      <c r="QQS80" s="74"/>
      <c r="QQT80" s="605"/>
      <c r="QQU80" s="605"/>
      <c r="QQV80" s="114"/>
      <c r="QQW80" s="74"/>
      <c r="QRI80" s="74"/>
      <c r="QRJ80" s="605"/>
      <c r="QRK80" s="605"/>
      <c r="QRL80" s="114"/>
      <c r="QRM80" s="74"/>
      <c r="QRY80" s="74"/>
      <c r="QRZ80" s="605"/>
      <c r="QSA80" s="605"/>
      <c r="QSB80" s="114"/>
      <c r="QSC80" s="74"/>
      <c r="QSO80" s="74"/>
      <c r="QSP80" s="605"/>
      <c r="QSQ80" s="605"/>
      <c r="QSR80" s="114"/>
      <c r="QSS80" s="74"/>
      <c r="QTE80" s="74"/>
      <c r="QTF80" s="605"/>
      <c r="QTG80" s="605"/>
      <c r="QTH80" s="114"/>
      <c r="QTI80" s="74"/>
      <c r="QTU80" s="74"/>
      <c r="QTV80" s="605"/>
      <c r="QTW80" s="605"/>
      <c r="QTX80" s="114"/>
      <c r="QTY80" s="74"/>
      <c r="QUK80" s="74"/>
      <c r="QUL80" s="605"/>
      <c r="QUM80" s="605"/>
      <c r="QUN80" s="114"/>
      <c r="QUO80" s="74"/>
      <c r="QVA80" s="74"/>
      <c r="QVB80" s="605"/>
      <c r="QVC80" s="605"/>
      <c r="QVD80" s="114"/>
      <c r="QVE80" s="74"/>
      <c r="QVQ80" s="74"/>
      <c r="QVR80" s="605"/>
      <c r="QVS80" s="605"/>
      <c r="QVT80" s="114"/>
      <c r="QVU80" s="74"/>
      <c r="QWG80" s="74"/>
      <c r="QWH80" s="605"/>
      <c r="QWI80" s="605"/>
      <c r="QWJ80" s="114"/>
      <c r="QWK80" s="74"/>
      <c r="QWW80" s="74"/>
      <c r="QWX80" s="605"/>
      <c r="QWY80" s="605"/>
      <c r="QWZ80" s="114"/>
      <c r="QXA80" s="74"/>
      <c r="QXM80" s="74"/>
      <c r="QXN80" s="605"/>
      <c r="QXO80" s="605"/>
      <c r="QXP80" s="114"/>
      <c r="QXQ80" s="74"/>
      <c r="QYC80" s="74"/>
      <c r="QYD80" s="605"/>
      <c r="QYE80" s="605"/>
      <c r="QYF80" s="114"/>
      <c r="QYG80" s="74"/>
      <c r="QYS80" s="74"/>
      <c r="QYT80" s="605"/>
      <c r="QYU80" s="605"/>
      <c r="QYV80" s="114"/>
      <c r="QYW80" s="74"/>
      <c r="QZI80" s="74"/>
      <c r="QZJ80" s="605"/>
      <c r="QZK80" s="605"/>
      <c r="QZL80" s="114"/>
      <c r="QZM80" s="74"/>
      <c r="QZY80" s="74"/>
      <c r="QZZ80" s="605"/>
      <c r="RAA80" s="605"/>
      <c r="RAB80" s="114"/>
      <c r="RAC80" s="74"/>
      <c r="RAO80" s="74"/>
      <c r="RAP80" s="605"/>
      <c r="RAQ80" s="605"/>
      <c r="RAR80" s="114"/>
      <c r="RAS80" s="74"/>
      <c r="RBE80" s="74"/>
      <c r="RBF80" s="605"/>
      <c r="RBG80" s="605"/>
      <c r="RBH80" s="114"/>
      <c r="RBI80" s="74"/>
      <c r="RBU80" s="74"/>
      <c r="RBV80" s="605"/>
      <c r="RBW80" s="605"/>
      <c r="RBX80" s="114"/>
      <c r="RBY80" s="74"/>
      <c r="RCK80" s="74"/>
      <c r="RCL80" s="605"/>
      <c r="RCM80" s="605"/>
      <c r="RCN80" s="114"/>
      <c r="RCO80" s="74"/>
      <c r="RDA80" s="74"/>
      <c r="RDB80" s="605"/>
      <c r="RDC80" s="605"/>
      <c r="RDD80" s="114"/>
      <c r="RDE80" s="74"/>
      <c r="RDQ80" s="74"/>
      <c r="RDR80" s="605"/>
      <c r="RDS80" s="605"/>
      <c r="RDT80" s="114"/>
      <c r="RDU80" s="74"/>
      <c r="REG80" s="74"/>
      <c r="REH80" s="605"/>
      <c r="REI80" s="605"/>
      <c r="REJ80" s="114"/>
      <c r="REK80" s="74"/>
      <c r="REW80" s="74"/>
      <c r="REX80" s="605"/>
      <c r="REY80" s="605"/>
      <c r="REZ80" s="114"/>
      <c r="RFA80" s="74"/>
      <c r="RFM80" s="74"/>
      <c r="RFN80" s="605"/>
      <c r="RFO80" s="605"/>
      <c r="RFP80" s="114"/>
      <c r="RFQ80" s="74"/>
      <c r="RGC80" s="74"/>
      <c r="RGD80" s="605"/>
      <c r="RGE80" s="605"/>
      <c r="RGF80" s="114"/>
      <c r="RGG80" s="74"/>
      <c r="RGS80" s="74"/>
      <c r="RGT80" s="605"/>
      <c r="RGU80" s="605"/>
      <c r="RGV80" s="114"/>
      <c r="RGW80" s="74"/>
      <c r="RHI80" s="74"/>
      <c r="RHJ80" s="605"/>
      <c r="RHK80" s="605"/>
      <c r="RHL80" s="114"/>
      <c r="RHM80" s="74"/>
      <c r="RHY80" s="74"/>
      <c r="RHZ80" s="605"/>
      <c r="RIA80" s="605"/>
      <c r="RIB80" s="114"/>
      <c r="RIC80" s="74"/>
      <c r="RIO80" s="74"/>
      <c r="RIP80" s="605"/>
      <c r="RIQ80" s="605"/>
      <c r="RIR80" s="114"/>
      <c r="RIS80" s="74"/>
      <c r="RJE80" s="74"/>
      <c r="RJF80" s="605"/>
      <c r="RJG80" s="605"/>
      <c r="RJH80" s="114"/>
      <c r="RJI80" s="74"/>
      <c r="RJU80" s="74"/>
      <c r="RJV80" s="605"/>
      <c r="RJW80" s="605"/>
      <c r="RJX80" s="114"/>
      <c r="RJY80" s="74"/>
      <c r="RKK80" s="74"/>
      <c r="RKL80" s="605"/>
      <c r="RKM80" s="605"/>
      <c r="RKN80" s="114"/>
      <c r="RKO80" s="74"/>
      <c r="RLA80" s="74"/>
      <c r="RLB80" s="605"/>
      <c r="RLC80" s="605"/>
      <c r="RLD80" s="114"/>
      <c r="RLE80" s="74"/>
      <c r="RLQ80" s="74"/>
      <c r="RLR80" s="605"/>
      <c r="RLS80" s="605"/>
      <c r="RLT80" s="114"/>
      <c r="RLU80" s="74"/>
      <c r="RMG80" s="74"/>
      <c r="RMH80" s="605"/>
      <c r="RMI80" s="605"/>
      <c r="RMJ80" s="114"/>
      <c r="RMK80" s="74"/>
      <c r="RMW80" s="74"/>
      <c r="RMX80" s="605"/>
      <c r="RMY80" s="605"/>
      <c r="RMZ80" s="114"/>
      <c r="RNA80" s="74"/>
      <c r="RNM80" s="74"/>
      <c r="RNN80" s="605"/>
      <c r="RNO80" s="605"/>
      <c r="RNP80" s="114"/>
      <c r="RNQ80" s="74"/>
      <c r="ROC80" s="74"/>
      <c r="ROD80" s="605"/>
      <c r="ROE80" s="605"/>
      <c r="ROF80" s="114"/>
      <c r="ROG80" s="74"/>
      <c r="ROS80" s="74"/>
      <c r="ROT80" s="605"/>
      <c r="ROU80" s="605"/>
      <c r="ROV80" s="114"/>
      <c r="ROW80" s="74"/>
      <c r="RPI80" s="74"/>
      <c r="RPJ80" s="605"/>
      <c r="RPK80" s="605"/>
      <c r="RPL80" s="114"/>
      <c r="RPM80" s="74"/>
      <c r="RPY80" s="74"/>
      <c r="RPZ80" s="605"/>
      <c r="RQA80" s="605"/>
      <c r="RQB80" s="114"/>
      <c r="RQC80" s="74"/>
      <c r="RQO80" s="74"/>
      <c r="RQP80" s="605"/>
      <c r="RQQ80" s="605"/>
      <c r="RQR80" s="114"/>
      <c r="RQS80" s="74"/>
      <c r="RRE80" s="74"/>
      <c r="RRF80" s="605"/>
      <c r="RRG80" s="605"/>
      <c r="RRH80" s="114"/>
      <c r="RRI80" s="74"/>
      <c r="RRU80" s="74"/>
      <c r="RRV80" s="605"/>
      <c r="RRW80" s="605"/>
      <c r="RRX80" s="114"/>
      <c r="RRY80" s="74"/>
      <c r="RSK80" s="74"/>
      <c r="RSL80" s="605"/>
      <c r="RSM80" s="605"/>
      <c r="RSN80" s="114"/>
      <c r="RSO80" s="74"/>
      <c r="RTA80" s="74"/>
      <c r="RTB80" s="605"/>
      <c r="RTC80" s="605"/>
      <c r="RTD80" s="114"/>
      <c r="RTE80" s="74"/>
      <c r="RTQ80" s="74"/>
      <c r="RTR80" s="605"/>
      <c r="RTS80" s="605"/>
      <c r="RTT80" s="114"/>
      <c r="RTU80" s="74"/>
      <c r="RUG80" s="74"/>
      <c r="RUH80" s="605"/>
      <c r="RUI80" s="605"/>
      <c r="RUJ80" s="114"/>
      <c r="RUK80" s="74"/>
      <c r="RUW80" s="74"/>
      <c r="RUX80" s="605"/>
      <c r="RUY80" s="605"/>
      <c r="RUZ80" s="114"/>
      <c r="RVA80" s="74"/>
      <c r="RVM80" s="74"/>
      <c r="RVN80" s="605"/>
      <c r="RVO80" s="605"/>
      <c r="RVP80" s="114"/>
      <c r="RVQ80" s="74"/>
      <c r="RWC80" s="74"/>
      <c r="RWD80" s="605"/>
      <c r="RWE80" s="605"/>
      <c r="RWF80" s="114"/>
      <c r="RWG80" s="74"/>
      <c r="RWS80" s="74"/>
      <c r="RWT80" s="605"/>
      <c r="RWU80" s="605"/>
      <c r="RWV80" s="114"/>
      <c r="RWW80" s="74"/>
      <c r="RXI80" s="74"/>
      <c r="RXJ80" s="605"/>
      <c r="RXK80" s="605"/>
      <c r="RXL80" s="114"/>
      <c r="RXM80" s="74"/>
      <c r="RXY80" s="74"/>
      <c r="RXZ80" s="605"/>
      <c r="RYA80" s="605"/>
      <c r="RYB80" s="114"/>
      <c r="RYC80" s="74"/>
      <c r="RYO80" s="74"/>
      <c r="RYP80" s="605"/>
      <c r="RYQ80" s="605"/>
      <c r="RYR80" s="114"/>
      <c r="RYS80" s="74"/>
      <c r="RZE80" s="74"/>
      <c r="RZF80" s="605"/>
      <c r="RZG80" s="605"/>
      <c r="RZH80" s="114"/>
      <c r="RZI80" s="74"/>
      <c r="RZU80" s="74"/>
      <c r="RZV80" s="605"/>
      <c r="RZW80" s="605"/>
      <c r="RZX80" s="114"/>
      <c r="RZY80" s="74"/>
      <c r="SAK80" s="74"/>
      <c r="SAL80" s="605"/>
      <c r="SAM80" s="605"/>
      <c r="SAN80" s="114"/>
      <c r="SAO80" s="74"/>
      <c r="SBA80" s="74"/>
      <c r="SBB80" s="605"/>
      <c r="SBC80" s="605"/>
      <c r="SBD80" s="114"/>
      <c r="SBE80" s="74"/>
      <c r="SBQ80" s="74"/>
      <c r="SBR80" s="605"/>
      <c r="SBS80" s="605"/>
      <c r="SBT80" s="114"/>
      <c r="SBU80" s="74"/>
      <c r="SCG80" s="74"/>
      <c r="SCH80" s="605"/>
      <c r="SCI80" s="605"/>
      <c r="SCJ80" s="114"/>
      <c r="SCK80" s="74"/>
      <c r="SCW80" s="74"/>
      <c r="SCX80" s="605"/>
      <c r="SCY80" s="605"/>
      <c r="SCZ80" s="114"/>
      <c r="SDA80" s="74"/>
      <c r="SDM80" s="74"/>
      <c r="SDN80" s="605"/>
      <c r="SDO80" s="605"/>
      <c r="SDP80" s="114"/>
      <c r="SDQ80" s="74"/>
      <c r="SEC80" s="74"/>
      <c r="SED80" s="605"/>
      <c r="SEE80" s="605"/>
      <c r="SEF80" s="114"/>
      <c r="SEG80" s="74"/>
      <c r="SES80" s="74"/>
      <c r="SET80" s="605"/>
      <c r="SEU80" s="605"/>
      <c r="SEV80" s="114"/>
      <c r="SEW80" s="74"/>
      <c r="SFI80" s="74"/>
      <c r="SFJ80" s="605"/>
      <c r="SFK80" s="605"/>
      <c r="SFL80" s="114"/>
      <c r="SFM80" s="74"/>
      <c r="SFY80" s="74"/>
      <c r="SFZ80" s="605"/>
      <c r="SGA80" s="605"/>
      <c r="SGB80" s="114"/>
      <c r="SGC80" s="74"/>
      <c r="SGO80" s="74"/>
      <c r="SGP80" s="605"/>
      <c r="SGQ80" s="605"/>
      <c r="SGR80" s="114"/>
      <c r="SGS80" s="74"/>
      <c r="SHE80" s="74"/>
      <c r="SHF80" s="605"/>
      <c r="SHG80" s="605"/>
      <c r="SHH80" s="114"/>
      <c r="SHI80" s="74"/>
      <c r="SHU80" s="74"/>
      <c r="SHV80" s="605"/>
      <c r="SHW80" s="605"/>
      <c r="SHX80" s="114"/>
      <c r="SHY80" s="74"/>
      <c r="SIK80" s="74"/>
      <c r="SIL80" s="605"/>
      <c r="SIM80" s="605"/>
      <c r="SIN80" s="114"/>
      <c r="SIO80" s="74"/>
      <c r="SJA80" s="74"/>
      <c r="SJB80" s="605"/>
      <c r="SJC80" s="605"/>
      <c r="SJD80" s="114"/>
      <c r="SJE80" s="74"/>
      <c r="SJQ80" s="74"/>
      <c r="SJR80" s="605"/>
      <c r="SJS80" s="605"/>
      <c r="SJT80" s="114"/>
      <c r="SJU80" s="74"/>
      <c r="SKG80" s="74"/>
      <c r="SKH80" s="605"/>
      <c r="SKI80" s="605"/>
      <c r="SKJ80" s="114"/>
      <c r="SKK80" s="74"/>
      <c r="SKW80" s="74"/>
      <c r="SKX80" s="605"/>
      <c r="SKY80" s="605"/>
      <c r="SKZ80" s="114"/>
      <c r="SLA80" s="74"/>
      <c r="SLM80" s="74"/>
      <c r="SLN80" s="605"/>
      <c r="SLO80" s="605"/>
      <c r="SLP80" s="114"/>
      <c r="SLQ80" s="74"/>
      <c r="SMC80" s="74"/>
      <c r="SMD80" s="605"/>
      <c r="SME80" s="605"/>
      <c r="SMF80" s="114"/>
      <c r="SMG80" s="74"/>
      <c r="SMS80" s="74"/>
      <c r="SMT80" s="605"/>
      <c r="SMU80" s="605"/>
      <c r="SMV80" s="114"/>
      <c r="SMW80" s="74"/>
      <c r="SNI80" s="74"/>
      <c r="SNJ80" s="605"/>
      <c r="SNK80" s="605"/>
      <c r="SNL80" s="114"/>
      <c r="SNM80" s="74"/>
      <c r="SNY80" s="74"/>
      <c r="SNZ80" s="605"/>
      <c r="SOA80" s="605"/>
      <c r="SOB80" s="114"/>
      <c r="SOC80" s="74"/>
      <c r="SOO80" s="74"/>
      <c r="SOP80" s="605"/>
      <c r="SOQ80" s="605"/>
      <c r="SOR80" s="114"/>
      <c r="SOS80" s="74"/>
      <c r="SPE80" s="74"/>
      <c r="SPF80" s="605"/>
      <c r="SPG80" s="605"/>
      <c r="SPH80" s="114"/>
      <c r="SPI80" s="74"/>
      <c r="SPU80" s="74"/>
      <c r="SPV80" s="605"/>
      <c r="SPW80" s="605"/>
      <c r="SPX80" s="114"/>
      <c r="SPY80" s="74"/>
      <c r="SQK80" s="74"/>
      <c r="SQL80" s="605"/>
      <c r="SQM80" s="605"/>
      <c r="SQN80" s="114"/>
      <c r="SQO80" s="74"/>
      <c r="SRA80" s="74"/>
      <c r="SRB80" s="605"/>
      <c r="SRC80" s="605"/>
      <c r="SRD80" s="114"/>
      <c r="SRE80" s="74"/>
      <c r="SRQ80" s="74"/>
      <c r="SRR80" s="605"/>
      <c r="SRS80" s="605"/>
      <c r="SRT80" s="114"/>
      <c r="SRU80" s="74"/>
      <c r="SSG80" s="74"/>
      <c r="SSH80" s="605"/>
      <c r="SSI80" s="605"/>
      <c r="SSJ80" s="114"/>
      <c r="SSK80" s="74"/>
      <c r="SSW80" s="74"/>
      <c r="SSX80" s="605"/>
      <c r="SSY80" s="605"/>
      <c r="SSZ80" s="114"/>
      <c r="STA80" s="74"/>
      <c r="STM80" s="74"/>
      <c r="STN80" s="605"/>
      <c r="STO80" s="605"/>
      <c r="STP80" s="114"/>
      <c r="STQ80" s="74"/>
      <c r="SUC80" s="74"/>
      <c r="SUD80" s="605"/>
      <c r="SUE80" s="605"/>
      <c r="SUF80" s="114"/>
      <c r="SUG80" s="74"/>
      <c r="SUS80" s="74"/>
      <c r="SUT80" s="605"/>
      <c r="SUU80" s="605"/>
      <c r="SUV80" s="114"/>
      <c r="SUW80" s="74"/>
      <c r="SVI80" s="74"/>
      <c r="SVJ80" s="605"/>
      <c r="SVK80" s="605"/>
      <c r="SVL80" s="114"/>
      <c r="SVM80" s="74"/>
      <c r="SVY80" s="74"/>
      <c r="SVZ80" s="605"/>
      <c r="SWA80" s="605"/>
      <c r="SWB80" s="114"/>
      <c r="SWC80" s="74"/>
      <c r="SWO80" s="74"/>
      <c r="SWP80" s="605"/>
      <c r="SWQ80" s="605"/>
      <c r="SWR80" s="114"/>
      <c r="SWS80" s="74"/>
      <c r="SXE80" s="74"/>
      <c r="SXF80" s="605"/>
      <c r="SXG80" s="605"/>
      <c r="SXH80" s="114"/>
      <c r="SXI80" s="74"/>
      <c r="SXU80" s="74"/>
      <c r="SXV80" s="605"/>
      <c r="SXW80" s="605"/>
      <c r="SXX80" s="114"/>
      <c r="SXY80" s="74"/>
      <c r="SYK80" s="74"/>
      <c r="SYL80" s="605"/>
      <c r="SYM80" s="605"/>
      <c r="SYN80" s="114"/>
      <c r="SYO80" s="74"/>
      <c r="SZA80" s="74"/>
      <c r="SZB80" s="605"/>
      <c r="SZC80" s="605"/>
      <c r="SZD80" s="114"/>
      <c r="SZE80" s="74"/>
      <c r="SZQ80" s="74"/>
      <c r="SZR80" s="605"/>
      <c r="SZS80" s="605"/>
      <c r="SZT80" s="114"/>
      <c r="SZU80" s="74"/>
      <c r="TAG80" s="74"/>
      <c r="TAH80" s="605"/>
      <c r="TAI80" s="605"/>
      <c r="TAJ80" s="114"/>
      <c r="TAK80" s="74"/>
      <c r="TAW80" s="74"/>
      <c r="TAX80" s="605"/>
      <c r="TAY80" s="605"/>
      <c r="TAZ80" s="114"/>
      <c r="TBA80" s="74"/>
      <c r="TBM80" s="74"/>
      <c r="TBN80" s="605"/>
      <c r="TBO80" s="605"/>
      <c r="TBP80" s="114"/>
      <c r="TBQ80" s="74"/>
      <c r="TCC80" s="74"/>
      <c r="TCD80" s="605"/>
      <c r="TCE80" s="605"/>
      <c r="TCF80" s="114"/>
      <c r="TCG80" s="74"/>
      <c r="TCS80" s="74"/>
      <c r="TCT80" s="605"/>
      <c r="TCU80" s="605"/>
      <c r="TCV80" s="114"/>
      <c r="TCW80" s="74"/>
      <c r="TDI80" s="74"/>
      <c r="TDJ80" s="605"/>
      <c r="TDK80" s="605"/>
      <c r="TDL80" s="114"/>
      <c r="TDM80" s="74"/>
      <c r="TDY80" s="74"/>
      <c r="TDZ80" s="605"/>
      <c r="TEA80" s="605"/>
      <c r="TEB80" s="114"/>
      <c r="TEC80" s="74"/>
      <c r="TEO80" s="74"/>
      <c r="TEP80" s="605"/>
      <c r="TEQ80" s="605"/>
      <c r="TER80" s="114"/>
      <c r="TES80" s="74"/>
      <c r="TFE80" s="74"/>
      <c r="TFF80" s="605"/>
      <c r="TFG80" s="605"/>
      <c r="TFH80" s="114"/>
      <c r="TFI80" s="74"/>
      <c r="TFU80" s="74"/>
      <c r="TFV80" s="605"/>
      <c r="TFW80" s="605"/>
      <c r="TFX80" s="114"/>
      <c r="TFY80" s="74"/>
      <c r="TGK80" s="74"/>
      <c r="TGL80" s="605"/>
      <c r="TGM80" s="605"/>
      <c r="TGN80" s="114"/>
      <c r="TGO80" s="74"/>
      <c r="THA80" s="74"/>
      <c r="THB80" s="605"/>
      <c r="THC80" s="605"/>
      <c r="THD80" s="114"/>
      <c r="THE80" s="74"/>
      <c r="THQ80" s="74"/>
      <c r="THR80" s="605"/>
      <c r="THS80" s="605"/>
      <c r="THT80" s="114"/>
      <c r="THU80" s="74"/>
      <c r="TIG80" s="74"/>
      <c r="TIH80" s="605"/>
      <c r="TII80" s="605"/>
      <c r="TIJ80" s="114"/>
      <c r="TIK80" s="74"/>
      <c r="TIW80" s="74"/>
      <c r="TIX80" s="605"/>
      <c r="TIY80" s="605"/>
      <c r="TIZ80" s="114"/>
      <c r="TJA80" s="74"/>
      <c r="TJM80" s="74"/>
      <c r="TJN80" s="605"/>
      <c r="TJO80" s="605"/>
      <c r="TJP80" s="114"/>
      <c r="TJQ80" s="74"/>
      <c r="TKC80" s="74"/>
      <c r="TKD80" s="605"/>
      <c r="TKE80" s="605"/>
      <c r="TKF80" s="114"/>
      <c r="TKG80" s="74"/>
      <c r="TKS80" s="74"/>
      <c r="TKT80" s="605"/>
      <c r="TKU80" s="605"/>
      <c r="TKV80" s="114"/>
      <c r="TKW80" s="74"/>
      <c r="TLI80" s="74"/>
      <c r="TLJ80" s="605"/>
      <c r="TLK80" s="605"/>
      <c r="TLL80" s="114"/>
      <c r="TLM80" s="74"/>
      <c r="TLY80" s="74"/>
      <c r="TLZ80" s="605"/>
      <c r="TMA80" s="605"/>
      <c r="TMB80" s="114"/>
      <c r="TMC80" s="74"/>
      <c r="TMO80" s="74"/>
      <c r="TMP80" s="605"/>
      <c r="TMQ80" s="605"/>
      <c r="TMR80" s="114"/>
      <c r="TMS80" s="74"/>
      <c r="TNE80" s="74"/>
      <c r="TNF80" s="605"/>
      <c r="TNG80" s="605"/>
      <c r="TNH80" s="114"/>
      <c r="TNI80" s="74"/>
      <c r="TNU80" s="74"/>
      <c r="TNV80" s="605"/>
      <c r="TNW80" s="605"/>
      <c r="TNX80" s="114"/>
      <c r="TNY80" s="74"/>
      <c r="TOK80" s="74"/>
      <c r="TOL80" s="605"/>
      <c r="TOM80" s="605"/>
      <c r="TON80" s="114"/>
      <c r="TOO80" s="74"/>
      <c r="TPA80" s="74"/>
      <c r="TPB80" s="605"/>
      <c r="TPC80" s="605"/>
      <c r="TPD80" s="114"/>
      <c r="TPE80" s="74"/>
      <c r="TPQ80" s="74"/>
      <c r="TPR80" s="605"/>
      <c r="TPS80" s="605"/>
      <c r="TPT80" s="114"/>
      <c r="TPU80" s="74"/>
      <c r="TQG80" s="74"/>
      <c r="TQH80" s="605"/>
      <c r="TQI80" s="605"/>
      <c r="TQJ80" s="114"/>
      <c r="TQK80" s="74"/>
      <c r="TQW80" s="74"/>
      <c r="TQX80" s="605"/>
      <c r="TQY80" s="605"/>
      <c r="TQZ80" s="114"/>
      <c r="TRA80" s="74"/>
      <c r="TRM80" s="74"/>
      <c r="TRN80" s="605"/>
      <c r="TRO80" s="605"/>
      <c r="TRP80" s="114"/>
      <c r="TRQ80" s="74"/>
      <c r="TSC80" s="74"/>
      <c r="TSD80" s="605"/>
      <c r="TSE80" s="605"/>
      <c r="TSF80" s="114"/>
      <c r="TSG80" s="74"/>
      <c r="TSS80" s="74"/>
      <c r="TST80" s="605"/>
      <c r="TSU80" s="605"/>
      <c r="TSV80" s="114"/>
      <c r="TSW80" s="74"/>
      <c r="TTI80" s="74"/>
      <c r="TTJ80" s="605"/>
      <c r="TTK80" s="605"/>
      <c r="TTL80" s="114"/>
      <c r="TTM80" s="74"/>
      <c r="TTY80" s="74"/>
      <c r="TTZ80" s="605"/>
      <c r="TUA80" s="605"/>
      <c r="TUB80" s="114"/>
      <c r="TUC80" s="74"/>
      <c r="TUO80" s="74"/>
      <c r="TUP80" s="605"/>
      <c r="TUQ80" s="605"/>
      <c r="TUR80" s="114"/>
      <c r="TUS80" s="74"/>
      <c r="TVE80" s="74"/>
      <c r="TVF80" s="605"/>
      <c r="TVG80" s="605"/>
      <c r="TVH80" s="114"/>
      <c r="TVI80" s="74"/>
      <c r="TVU80" s="74"/>
      <c r="TVV80" s="605"/>
      <c r="TVW80" s="605"/>
      <c r="TVX80" s="114"/>
      <c r="TVY80" s="74"/>
      <c r="TWK80" s="74"/>
      <c r="TWL80" s="605"/>
      <c r="TWM80" s="605"/>
      <c r="TWN80" s="114"/>
      <c r="TWO80" s="74"/>
      <c r="TXA80" s="74"/>
      <c r="TXB80" s="605"/>
      <c r="TXC80" s="605"/>
      <c r="TXD80" s="114"/>
      <c r="TXE80" s="74"/>
      <c r="TXQ80" s="74"/>
      <c r="TXR80" s="605"/>
      <c r="TXS80" s="605"/>
      <c r="TXT80" s="114"/>
      <c r="TXU80" s="74"/>
      <c r="TYG80" s="74"/>
      <c r="TYH80" s="605"/>
      <c r="TYI80" s="605"/>
      <c r="TYJ80" s="114"/>
      <c r="TYK80" s="74"/>
      <c r="TYW80" s="74"/>
      <c r="TYX80" s="605"/>
      <c r="TYY80" s="605"/>
      <c r="TYZ80" s="114"/>
      <c r="TZA80" s="74"/>
      <c r="TZM80" s="74"/>
      <c r="TZN80" s="605"/>
      <c r="TZO80" s="605"/>
      <c r="TZP80" s="114"/>
      <c r="TZQ80" s="74"/>
      <c r="UAC80" s="74"/>
      <c r="UAD80" s="605"/>
      <c r="UAE80" s="605"/>
      <c r="UAF80" s="114"/>
      <c r="UAG80" s="74"/>
      <c r="UAS80" s="74"/>
      <c r="UAT80" s="605"/>
      <c r="UAU80" s="605"/>
      <c r="UAV80" s="114"/>
      <c r="UAW80" s="74"/>
      <c r="UBI80" s="74"/>
      <c r="UBJ80" s="605"/>
      <c r="UBK80" s="605"/>
      <c r="UBL80" s="114"/>
      <c r="UBM80" s="74"/>
      <c r="UBY80" s="74"/>
      <c r="UBZ80" s="605"/>
      <c r="UCA80" s="605"/>
      <c r="UCB80" s="114"/>
      <c r="UCC80" s="74"/>
      <c r="UCO80" s="74"/>
      <c r="UCP80" s="605"/>
      <c r="UCQ80" s="605"/>
      <c r="UCR80" s="114"/>
      <c r="UCS80" s="74"/>
      <c r="UDE80" s="74"/>
      <c r="UDF80" s="605"/>
      <c r="UDG80" s="605"/>
      <c r="UDH80" s="114"/>
      <c r="UDI80" s="74"/>
      <c r="UDU80" s="74"/>
      <c r="UDV80" s="605"/>
      <c r="UDW80" s="605"/>
      <c r="UDX80" s="114"/>
      <c r="UDY80" s="74"/>
      <c r="UEK80" s="74"/>
      <c r="UEL80" s="605"/>
      <c r="UEM80" s="605"/>
      <c r="UEN80" s="114"/>
      <c r="UEO80" s="74"/>
      <c r="UFA80" s="74"/>
      <c r="UFB80" s="605"/>
      <c r="UFC80" s="605"/>
      <c r="UFD80" s="114"/>
      <c r="UFE80" s="74"/>
      <c r="UFQ80" s="74"/>
      <c r="UFR80" s="605"/>
      <c r="UFS80" s="605"/>
      <c r="UFT80" s="114"/>
      <c r="UFU80" s="74"/>
      <c r="UGG80" s="74"/>
      <c r="UGH80" s="605"/>
      <c r="UGI80" s="605"/>
      <c r="UGJ80" s="114"/>
      <c r="UGK80" s="74"/>
      <c r="UGW80" s="74"/>
      <c r="UGX80" s="605"/>
      <c r="UGY80" s="605"/>
      <c r="UGZ80" s="114"/>
      <c r="UHA80" s="74"/>
      <c r="UHM80" s="74"/>
      <c r="UHN80" s="605"/>
      <c r="UHO80" s="605"/>
      <c r="UHP80" s="114"/>
      <c r="UHQ80" s="74"/>
      <c r="UIC80" s="74"/>
      <c r="UID80" s="605"/>
      <c r="UIE80" s="605"/>
      <c r="UIF80" s="114"/>
      <c r="UIG80" s="74"/>
      <c r="UIS80" s="74"/>
      <c r="UIT80" s="605"/>
      <c r="UIU80" s="605"/>
      <c r="UIV80" s="114"/>
      <c r="UIW80" s="74"/>
      <c r="UJI80" s="74"/>
      <c r="UJJ80" s="605"/>
      <c r="UJK80" s="605"/>
      <c r="UJL80" s="114"/>
      <c r="UJM80" s="74"/>
      <c r="UJY80" s="74"/>
      <c r="UJZ80" s="605"/>
      <c r="UKA80" s="605"/>
      <c r="UKB80" s="114"/>
      <c r="UKC80" s="74"/>
      <c r="UKO80" s="74"/>
      <c r="UKP80" s="605"/>
      <c r="UKQ80" s="605"/>
      <c r="UKR80" s="114"/>
      <c r="UKS80" s="74"/>
      <c r="ULE80" s="74"/>
      <c r="ULF80" s="605"/>
      <c r="ULG80" s="605"/>
      <c r="ULH80" s="114"/>
      <c r="ULI80" s="74"/>
      <c r="ULU80" s="74"/>
      <c r="ULV80" s="605"/>
      <c r="ULW80" s="605"/>
      <c r="ULX80" s="114"/>
      <c r="ULY80" s="74"/>
      <c r="UMK80" s="74"/>
      <c r="UML80" s="605"/>
      <c r="UMM80" s="605"/>
      <c r="UMN80" s="114"/>
      <c r="UMO80" s="74"/>
      <c r="UNA80" s="74"/>
      <c r="UNB80" s="605"/>
      <c r="UNC80" s="605"/>
      <c r="UND80" s="114"/>
      <c r="UNE80" s="74"/>
      <c r="UNQ80" s="74"/>
      <c r="UNR80" s="605"/>
      <c r="UNS80" s="605"/>
      <c r="UNT80" s="114"/>
      <c r="UNU80" s="74"/>
      <c r="UOG80" s="74"/>
      <c r="UOH80" s="605"/>
      <c r="UOI80" s="605"/>
      <c r="UOJ80" s="114"/>
      <c r="UOK80" s="74"/>
      <c r="UOW80" s="74"/>
      <c r="UOX80" s="605"/>
      <c r="UOY80" s="605"/>
      <c r="UOZ80" s="114"/>
      <c r="UPA80" s="74"/>
      <c r="UPM80" s="74"/>
      <c r="UPN80" s="605"/>
      <c r="UPO80" s="605"/>
      <c r="UPP80" s="114"/>
      <c r="UPQ80" s="74"/>
      <c r="UQC80" s="74"/>
      <c r="UQD80" s="605"/>
      <c r="UQE80" s="605"/>
      <c r="UQF80" s="114"/>
      <c r="UQG80" s="74"/>
      <c r="UQS80" s="74"/>
      <c r="UQT80" s="605"/>
      <c r="UQU80" s="605"/>
      <c r="UQV80" s="114"/>
      <c r="UQW80" s="74"/>
      <c r="URI80" s="74"/>
      <c r="URJ80" s="605"/>
      <c r="URK80" s="605"/>
      <c r="URL80" s="114"/>
      <c r="URM80" s="74"/>
      <c r="URY80" s="74"/>
      <c r="URZ80" s="605"/>
      <c r="USA80" s="605"/>
      <c r="USB80" s="114"/>
      <c r="USC80" s="74"/>
      <c r="USO80" s="74"/>
      <c r="USP80" s="605"/>
      <c r="USQ80" s="605"/>
      <c r="USR80" s="114"/>
      <c r="USS80" s="74"/>
      <c r="UTE80" s="74"/>
      <c r="UTF80" s="605"/>
      <c r="UTG80" s="605"/>
      <c r="UTH80" s="114"/>
      <c r="UTI80" s="74"/>
      <c r="UTU80" s="74"/>
      <c r="UTV80" s="605"/>
      <c r="UTW80" s="605"/>
      <c r="UTX80" s="114"/>
      <c r="UTY80" s="74"/>
      <c r="UUK80" s="74"/>
      <c r="UUL80" s="605"/>
      <c r="UUM80" s="605"/>
      <c r="UUN80" s="114"/>
      <c r="UUO80" s="74"/>
      <c r="UVA80" s="74"/>
      <c r="UVB80" s="605"/>
      <c r="UVC80" s="605"/>
      <c r="UVD80" s="114"/>
      <c r="UVE80" s="74"/>
      <c r="UVQ80" s="74"/>
      <c r="UVR80" s="605"/>
      <c r="UVS80" s="605"/>
      <c r="UVT80" s="114"/>
      <c r="UVU80" s="74"/>
      <c r="UWG80" s="74"/>
      <c r="UWH80" s="605"/>
      <c r="UWI80" s="605"/>
      <c r="UWJ80" s="114"/>
      <c r="UWK80" s="74"/>
      <c r="UWW80" s="74"/>
      <c r="UWX80" s="605"/>
      <c r="UWY80" s="605"/>
      <c r="UWZ80" s="114"/>
      <c r="UXA80" s="74"/>
      <c r="UXM80" s="74"/>
      <c r="UXN80" s="605"/>
      <c r="UXO80" s="605"/>
      <c r="UXP80" s="114"/>
      <c r="UXQ80" s="74"/>
      <c r="UYC80" s="74"/>
      <c r="UYD80" s="605"/>
      <c r="UYE80" s="605"/>
      <c r="UYF80" s="114"/>
      <c r="UYG80" s="74"/>
      <c r="UYS80" s="74"/>
      <c r="UYT80" s="605"/>
      <c r="UYU80" s="605"/>
      <c r="UYV80" s="114"/>
      <c r="UYW80" s="74"/>
      <c r="UZI80" s="74"/>
      <c r="UZJ80" s="605"/>
      <c r="UZK80" s="605"/>
      <c r="UZL80" s="114"/>
      <c r="UZM80" s="74"/>
      <c r="UZY80" s="74"/>
      <c r="UZZ80" s="605"/>
      <c r="VAA80" s="605"/>
      <c r="VAB80" s="114"/>
      <c r="VAC80" s="74"/>
      <c r="VAO80" s="74"/>
      <c r="VAP80" s="605"/>
      <c r="VAQ80" s="605"/>
      <c r="VAR80" s="114"/>
      <c r="VAS80" s="74"/>
      <c r="VBE80" s="74"/>
      <c r="VBF80" s="605"/>
      <c r="VBG80" s="605"/>
      <c r="VBH80" s="114"/>
      <c r="VBI80" s="74"/>
      <c r="VBU80" s="74"/>
      <c r="VBV80" s="605"/>
      <c r="VBW80" s="605"/>
      <c r="VBX80" s="114"/>
      <c r="VBY80" s="74"/>
      <c r="VCK80" s="74"/>
      <c r="VCL80" s="605"/>
      <c r="VCM80" s="605"/>
      <c r="VCN80" s="114"/>
      <c r="VCO80" s="74"/>
      <c r="VDA80" s="74"/>
      <c r="VDB80" s="605"/>
      <c r="VDC80" s="605"/>
      <c r="VDD80" s="114"/>
      <c r="VDE80" s="74"/>
      <c r="VDQ80" s="74"/>
      <c r="VDR80" s="605"/>
      <c r="VDS80" s="605"/>
      <c r="VDT80" s="114"/>
      <c r="VDU80" s="74"/>
      <c r="VEG80" s="74"/>
      <c r="VEH80" s="605"/>
      <c r="VEI80" s="605"/>
      <c r="VEJ80" s="114"/>
      <c r="VEK80" s="74"/>
      <c r="VEW80" s="74"/>
      <c r="VEX80" s="605"/>
      <c r="VEY80" s="605"/>
      <c r="VEZ80" s="114"/>
      <c r="VFA80" s="74"/>
      <c r="VFM80" s="74"/>
      <c r="VFN80" s="605"/>
      <c r="VFO80" s="605"/>
      <c r="VFP80" s="114"/>
      <c r="VFQ80" s="74"/>
      <c r="VGC80" s="74"/>
      <c r="VGD80" s="605"/>
      <c r="VGE80" s="605"/>
      <c r="VGF80" s="114"/>
      <c r="VGG80" s="74"/>
      <c r="VGS80" s="74"/>
      <c r="VGT80" s="605"/>
      <c r="VGU80" s="605"/>
      <c r="VGV80" s="114"/>
      <c r="VGW80" s="74"/>
      <c r="VHI80" s="74"/>
      <c r="VHJ80" s="605"/>
      <c r="VHK80" s="605"/>
      <c r="VHL80" s="114"/>
      <c r="VHM80" s="74"/>
      <c r="VHY80" s="74"/>
      <c r="VHZ80" s="605"/>
      <c r="VIA80" s="605"/>
      <c r="VIB80" s="114"/>
      <c r="VIC80" s="74"/>
      <c r="VIO80" s="74"/>
      <c r="VIP80" s="605"/>
      <c r="VIQ80" s="605"/>
      <c r="VIR80" s="114"/>
      <c r="VIS80" s="74"/>
      <c r="VJE80" s="74"/>
      <c r="VJF80" s="605"/>
      <c r="VJG80" s="605"/>
      <c r="VJH80" s="114"/>
      <c r="VJI80" s="74"/>
      <c r="VJU80" s="74"/>
      <c r="VJV80" s="605"/>
      <c r="VJW80" s="605"/>
      <c r="VJX80" s="114"/>
      <c r="VJY80" s="74"/>
      <c r="VKK80" s="74"/>
      <c r="VKL80" s="605"/>
      <c r="VKM80" s="605"/>
      <c r="VKN80" s="114"/>
      <c r="VKO80" s="74"/>
      <c r="VLA80" s="74"/>
      <c r="VLB80" s="605"/>
      <c r="VLC80" s="605"/>
      <c r="VLD80" s="114"/>
      <c r="VLE80" s="74"/>
      <c r="VLQ80" s="74"/>
      <c r="VLR80" s="605"/>
      <c r="VLS80" s="605"/>
      <c r="VLT80" s="114"/>
      <c r="VLU80" s="74"/>
      <c r="VMG80" s="74"/>
      <c r="VMH80" s="605"/>
      <c r="VMI80" s="605"/>
      <c r="VMJ80" s="114"/>
      <c r="VMK80" s="74"/>
      <c r="VMW80" s="74"/>
      <c r="VMX80" s="605"/>
      <c r="VMY80" s="605"/>
      <c r="VMZ80" s="114"/>
      <c r="VNA80" s="74"/>
      <c r="VNM80" s="74"/>
      <c r="VNN80" s="605"/>
      <c r="VNO80" s="605"/>
      <c r="VNP80" s="114"/>
      <c r="VNQ80" s="74"/>
      <c r="VOC80" s="74"/>
      <c r="VOD80" s="605"/>
      <c r="VOE80" s="605"/>
      <c r="VOF80" s="114"/>
      <c r="VOG80" s="74"/>
      <c r="VOS80" s="74"/>
      <c r="VOT80" s="605"/>
      <c r="VOU80" s="605"/>
      <c r="VOV80" s="114"/>
      <c r="VOW80" s="74"/>
      <c r="VPI80" s="74"/>
      <c r="VPJ80" s="605"/>
      <c r="VPK80" s="605"/>
      <c r="VPL80" s="114"/>
      <c r="VPM80" s="74"/>
      <c r="VPY80" s="74"/>
      <c r="VPZ80" s="605"/>
      <c r="VQA80" s="605"/>
      <c r="VQB80" s="114"/>
      <c r="VQC80" s="74"/>
      <c r="VQO80" s="74"/>
      <c r="VQP80" s="605"/>
      <c r="VQQ80" s="605"/>
      <c r="VQR80" s="114"/>
      <c r="VQS80" s="74"/>
      <c r="VRE80" s="74"/>
      <c r="VRF80" s="605"/>
      <c r="VRG80" s="605"/>
      <c r="VRH80" s="114"/>
      <c r="VRI80" s="74"/>
      <c r="VRU80" s="74"/>
      <c r="VRV80" s="605"/>
      <c r="VRW80" s="605"/>
      <c r="VRX80" s="114"/>
      <c r="VRY80" s="74"/>
      <c r="VSK80" s="74"/>
      <c r="VSL80" s="605"/>
      <c r="VSM80" s="605"/>
      <c r="VSN80" s="114"/>
      <c r="VSO80" s="74"/>
      <c r="VTA80" s="74"/>
      <c r="VTB80" s="605"/>
      <c r="VTC80" s="605"/>
      <c r="VTD80" s="114"/>
      <c r="VTE80" s="74"/>
      <c r="VTQ80" s="74"/>
      <c r="VTR80" s="605"/>
      <c r="VTS80" s="605"/>
      <c r="VTT80" s="114"/>
      <c r="VTU80" s="74"/>
      <c r="VUG80" s="74"/>
      <c r="VUH80" s="605"/>
      <c r="VUI80" s="605"/>
      <c r="VUJ80" s="114"/>
      <c r="VUK80" s="74"/>
      <c r="VUW80" s="74"/>
      <c r="VUX80" s="605"/>
      <c r="VUY80" s="605"/>
      <c r="VUZ80" s="114"/>
      <c r="VVA80" s="74"/>
      <c r="VVM80" s="74"/>
      <c r="VVN80" s="605"/>
      <c r="VVO80" s="605"/>
      <c r="VVP80" s="114"/>
      <c r="VVQ80" s="74"/>
      <c r="VWC80" s="74"/>
      <c r="VWD80" s="605"/>
      <c r="VWE80" s="605"/>
      <c r="VWF80" s="114"/>
      <c r="VWG80" s="74"/>
      <c r="VWS80" s="74"/>
      <c r="VWT80" s="605"/>
      <c r="VWU80" s="605"/>
      <c r="VWV80" s="114"/>
      <c r="VWW80" s="74"/>
      <c r="VXI80" s="74"/>
      <c r="VXJ80" s="605"/>
      <c r="VXK80" s="605"/>
      <c r="VXL80" s="114"/>
      <c r="VXM80" s="74"/>
      <c r="VXY80" s="74"/>
      <c r="VXZ80" s="605"/>
      <c r="VYA80" s="605"/>
      <c r="VYB80" s="114"/>
      <c r="VYC80" s="74"/>
      <c r="VYO80" s="74"/>
      <c r="VYP80" s="605"/>
      <c r="VYQ80" s="605"/>
      <c r="VYR80" s="114"/>
      <c r="VYS80" s="74"/>
      <c r="VZE80" s="74"/>
      <c r="VZF80" s="605"/>
      <c r="VZG80" s="605"/>
      <c r="VZH80" s="114"/>
      <c r="VZI80" s="74"/>
      <c r="VZU80" s="74"/>
      <c r="VZV80" s="605"/>
      <c r="VZW80" s="605"/>
      <c r="VZX80" s="114"/>
      <c r="VZY80" s="74"/>
      <c r="WAK80" s="74"/>
      <c r="WAL80" s="605"/>
      <c r="WAM80" s="605"/>
      <c r="WAN80" s="114"/>
      <c r="WAO80" s="74"/>
      <c r="WBA80" s="74"/>
      <c r="WBB80" s="605"/>
      <c r="WBC80" s="605"/>
      <c r="WBD80" s="114"/>
      <c r="WBE80" s="74"/>
      <c r="WBQ80" s="74"/>
      <c r="WBR80" s="605"/>
      <c r="WBS80" s="605"/>
      <c r="WBT80" s="114"/>
      <c r="WBU80" s="74"/>
      <c r="WCG80" s="74"/>
      <c r="WCH80" s="605"/>
      <c r="WCI80" s="605"/>
      <c r="WCJ80" s="114"/>
      <c r="WCK80" s="74"/>
      <c r="WCW80" s="74"/>
      <c r="WCX80" s="605"/>
      <c r="WCY80" s="605"/>
      <c r="WCZ80" s="114"/>
      <c r="WDA80" s="74"/>
      <c r="WDM80" s="74"/>
      <c r="WDN80" s="605"/>
      <c r="WDO80" s="605"/>
      <c r="WDP80" s="114"/>
      <c r="WDQ80" s="74"/>
      <c r="WEC80" s="74"/>
      <c r="WED80" s="605"/>
      <c r="WEE80" s="605"/>
      <c r="WEF80" s="114"/>
      <c r="WEG80" s="74"/>
      <c r="WES80" s="74"/>
      <c r="WET80" s="605"/>
      <c r="WEU80" s="605"/>
      <c r="WEV80" s="114"/>
      <c r="WEW80" s="74"/>
      <c r="WFI80" s="74"/>
      <c r="WFJ80" s="605"/>
      <c r="WFK80" s="605"/>
      <c r="WFL80" s="114"/>
      <c r="WFM80" s="74"/>
      <c r="WFY80" s="74"/>
      <c r="WFZ80" s="605"/>
      <c r="WGA80" s="605"/>
      <c r="WGB80" s="114"/>
      <c r="WGC80" s="74"/>
      <c r="WGO80" s="74"/>
      <c r="WGP80" s="605"/>
      <c r="WGQ80" s="605"/>
      <c r="WGR80" s="114"/>
      <c r="WGS80" s="74"/>
      <c r="WHE80" s="74"/>
      <c r="WHF80" s="605"/>
      <c r="WHG80" s="605"/>
      <c r="WHH80" s="114"/>
      <c r="WHI80" s="74"/>
      <c r="WHU80" s="74"/>
      <c r="WHV80" s="605"/>
      <c r="WHW80" s="605"/>
      <c r="WHX80" s="114"/>
      <c r="WHY80" s="74"/>
      <c r="WIK80" s="74"/>
      <c r="WIL80" s="605"/>
      <c r="WIM80" s="605"/>
      <c r="WIN80" s="114"/>
      <c r="WIO80" s="74"/>
      <c r="WJA80" s="74"/>
      <c r="WJB80" s="605"/>
      <c r="WJC80" s="605"/>
      <c r="WJD80" s="114"/>
      <c r="WJE80" s="74"/>
      <c r="WJQ80" s="74"/>
      <c r="WJR80" s="605"/>
      <c r="WJS80" s="605"/>
      <c r="WJT80" s="114"/>
      <c r="WJU80" s="74"/>
      <c r="WKG80" s="74"/>
      <c r="WKH80" s="605"/>
      <c r="WKI80" s="605"/>
      <c r="WKJ80" s="114"/>
      <c r="WKK80" s="74"/>
      <c r="WKW80" s="74"/>
      <c r="WKX80" s="605"/>
      <c r="WKY80" s="605"/>
      <c r="WKZ80" s="114"/>
      <c r="WLA80" s="74"/>
      <c r="WLM80" s="74"/>
      <c r="WLN80" s="605"/>
      <c r="WLO80" s="605"/>
      <c r="WLP80" s="114"/>
      <c r="WLQ80" s="74"/>
      <c r="WMC80" s="74"/>
      <c r="WMD80" s="605"/>
      <c r="WME80" s="605"/>
      <c r="WMF80" s="114"/>
      <c r="WMG80" s="74"/>
      <c r="WMS80" s="74"/>
      <c r="WMT80" s="605"/>
      <c r="WMU80" s="605"/>
      <c r="WMV80" s="114"/>
      <c r="WMW80" s="74"/>
      <c r="WNI80" s="74"/>
      <c r="WNJ80" s="605"/>
      <c r="WNK80" s="605"/>
      <c r="WNL80" s="114"/>
      <c r="WNM80" s="74"/>
      <c r="WNY80" s="74"/>
      <c r="WNZ80" s="605"/>
      <c r="WOA80" s="605"/>
      <c r="WOB80" s="114"/>
      <c r="WOC80" s="74"/>
      <c r="WOO80" s="74"/>
      <c r="WOP80" s="605"/>
      <c r="WOQ80" s="605"/>
      <c r="WOR80" s="114"/>
      <c r="WOS80" s="74"/>
      <c r="WPE80" s="74"/>
      <c r="WPF80" s="605"/>
      <c r="WPG80" s="605"/>
      <c r="WPH80" s="114"/>
      <c r="WPI80" s="74"/>
      <c r="WPU80" s="74"/>
      <c r="WPV80" s="605"/>
      <c r="WPW80" s="605"/>
      <c r="WPX80" s="114"/>
      <c r="WPY80" s="74"/>
      <c r="WQK80" s="74"/>
      <c r="WQL80" s="605"/>
      <c r="WQM80" s="605"/>
      <c r="WQN80" s="114"/>
      <c r="WQO80" s="74"/>
      <c r="WRA80" s="74"/>
      <c r="WRB80" s="605"/>
      <c r="WRC80" s="605"/>
      <c r="WRD80" s="114"/>
      <c r="WRE80" s="74"/>
      <c r="WRQ80" s="74"/>
      <c r="WRR80" s="605"/>
      <c r="WRS80" s="605"/>
      <c r="WRT80" s="114"/>
      <c r="WRU80" s="74"/>
      <c r="WSG80" s="74"/>
      <c r="WSH80" s="605"/>
      <c r="WSI80" s="605"/>
      <c r="WSJ80" s="114"/>
      <c r="WSK80" s="74"/>
      <c r="WSW80" s="74"/>
      <c r="WSX80" s="605"/>
      <c r="WSY80" s="605"/>
      <c r="WSZ80" s="114"/>
      <c r="WTA80" s="74"/>
      <c r="WTM80" s="74"/>
      <c r="WTN80" s="605"/>
      <c r="WTO80" s="605"/>
      <c r="WTP80" s="114"/>
      <c r="WTQ80" s="74"/>
      <c r="WUC80" s="74"/>
      <c r="WUD80" s="605"/>
      <c r="WUE80" s="605"/>
      <c r="WUF80" s="114"/>
      <c r="WUG80" s="74"/>
      <c r="WUS80" s="74"/>
      <c r="WUT80" s="605"/>
      <c r="WUU80" s="605"/>
      <c r="WUV80" s="114"/>
      <c r="WUW80" s="74"/>
      <c r="WVI80" s="74"/>
      <c r="WVJ80" s="605"/>
      <c r="WVK80" s="605"/>
      <c r="WVL80" s="114"/>
      <c r="WVM80" s="74"/>
      <c r="WVY80" s="74"/>
      <c r="WVZ80" s="605"/>
      <c r="WWA80" s="605"/>
      <c r="WWB80" s="114"/>
      <c r="WWC80" s="74"/>
      <c r="WWO80" s="74"/>
      <c r="WWP80" s="605"/>
      <c r="WWQ80" s="605"/>
      <c r="WWR80" s="114"/>
      <c r="WWS80" s="74"/>
      <c r="WXE80" s="74"/>
      <c r="WXF80" s="605"/>
      <c r="WXG80" s="605"/>
      <c r="WXH80" s="114"/>
      <c r="WXI80" s="74"/>
      <c r="WXU80" s="74"/>
      <c r="WXV80" s="605"/>
      <c r="WXW80" s="605"/>
      <c r="WXX80" s="114"/>
      <c r="WXY80" s="74"/>
      <c r="WYK80" s="74"/>
      <c r="WYL80" s="605"/>
      <c r="WYM80" s="605"/>
      <c r="WYN80" s="114"/>
      <c r="WYO80" s="74"/>
      <c r="WZA80" s="74"/>
      <c r="WZB80" s="605"/>
      <c r="WZC80" s="605"/>
      <c r="WZD80" s="114"/>
      <c r="WZE80" s="74"/>
      <c r="WZQ80" s="74"/>
      <c r="WZR80" s="605"/>
      <c r="WZS80" s="605"/>
      <c r="WZT80" s="114"/>
      <c r="WZU80" s="74"/>
      <c r="XAG80" s="74"/>
      <c r="XAH80" s="605"/>
      <c r="XAI80" s="605"/>
      <c r="XAJ80" s="114"/>
      <c r="XAK80" s="74"/>
      <c r="XAW80" s="74"/>
      <c r="XAX80" s="605"/>
      <c r="XAY80" s="605"/>
      <c r="XAZ80" s="114"/>
      <c r="XBA80" s="74"/>
      <c r="XBM80" s="74"/>
      <c r="XBN80" s="605"/>
      <c r="XBO80" s="605"/>
      <c r="XBP80" s="114"/>
      <c r="XBQ80" s="74"/>
      <c r="XCC80" s="74"/>
      <c r="XCD80" s="605"/>
      <c r="XCE80" s="605"/>
      <c r="XCF80" s="114"/>
      <c r="XCG80" s="74"/>
      <c r="XCS80" s="74"/>
      <c r="XCT80" s="605"/>
      <c r="XCU80" s="605"/>
      <c r="XCV80" s="114"/>
      <c r="XCW80" s="74"/>
      <c r="XDI80" s="74"/>
      <c r="XDJ80" s="605"/>
      <c r="XDK80" s="605"/>
      <c r="XDL80" s="114"/>
      <c r="XDM80" s="74"/>
      <c r="XDY80" s="74"/>
      <c r="XDZ80" s="605"/>
      <c r="XEA80" s="605"/>
      <c r="XEB80" s="114"/>
      <c r="XEC80" s="74"/>
      <c r="XEO80" s="74"/>
      <c r="XEP80" s="605"/>
      <c r="XEQ80" s="605"/>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8671875" defaultRowHeight="14.4"/>
  <cols>
    <col min="1" max="1" width="8.88671875" style="68"/>
    <col min="2" max="2" width="61.109375" style="68" customWidth="1"/>
    <col min="3" max="3" width="37.109375" style="68" customWidth="1"/>
    <col min="4" max="4" width="16.44140625" style="68" customWidth="1"/>
    <col min="5" max="5" width="14.5546875" style="68" customWidth="1"/>
    <col min="6" max="6" width="23.88671875" style="68" customWidth="1"/>
    <col min="7" max="7" width="54.88671875" style="68" customWidth="1"/>
    <col min="8" max="16384" width="8.88671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20" t="s">
        <v>437</v>
      </c>
      <c r="G3" s="620"/>
      <c r="H3" s="99"/>
      <c r="I3" s="99"/>
      <c r="J3" s="622" t="s">
        <v>438</v>
      </c>
      <c r="K3" s="622"/>
      <c r="L3" s="622"/>
    </row>
    <row r="4" spans="1:12" ht="23.1" customHeight="1">
      <c r="A4" s="140"/>
      <c r="B4" s="641" t="s">
        <v>516</v>
      </c>
      <c r="C4" s="641"/>
      <c r="D4" s="141"/>
      <c r="E4" s="142"/>
      <c r="F4" s="76"/>
      <c r="G4" s="76"/>
      <c r="H4" s="99"/>
      <c r="I4" s="99"/>
      <c r="J4" s="623" t="s">
        <v>440</v>
      </c>
      <c r="K4" s="623"/>
      <c r="L4" s="545"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30" t="s">
        <v>517</v>
      </c>
      <c r="G5" s="630"/>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30" t="s">
        <v>519</v>
      </c>
      <c r="G6" s="630"/>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32" t="s">
        <v>520</v>
      </c>
      <c r="G7" s="633"/>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30" t="s">
        <v>449</v>
      </c>
      <c r="G8" s="630"/>
      <c r="H8" s="147"/>
      <c r="I8" s="147"/>
    </row>
    <row r="9" spans="1:12" ht="29.4" thickBot="1">
      <c r="A9" s="148">
        <v>27</v>
      </c>
      <c r="B9" s="153" t="s">
        <v>521</v>
      </c>
      <c r="C9" s="154" t="str">
        <f>IF(ISBLANK('AA DATA ENTRY'!C51),"Complete Question 27",'AA DATA ENTRY'!C51)</f>
        <v>Complete Question 27</v>
      </c>
      <c r="D9" s="155" t="str">
        <f>IFERROR(VLOOKUP(C9,Veg_Trap_Pollutants[],2,FALSE),"-")</f>
        <v>-</v>
      </c>
      <c r="E9" s="156">
        <v>10</v>
      </c>
      <c r="F9" s="645" t="s">
        <v>522</v>
      </c>
      <c r="G9" s="645"/>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50"/>
      <c r="C11" s="91" t="s">
        <v>441</v>
      </c>
      <c r="D11" s="613" t="str" cm="1">
        <f t="array" ref="D11">IF(ISNUMBER(D10),_xlfn.IFS(AND(D10&lt;=70,D10&gt;30),"Moderate",D10&gt;70,"Higher",D10&lt;=30,"Lower"),"Incomplete section")</f>
        <v>Incomplete section</v>
      </c>
      <c r="E11" s="613"/>
      <c r="F11" s="122"/>
      <c r="G11" s="99"/>
      <c r="H11" s="99"/>
      <c r="I11" s="99"/>
    </row>
    <row r="12" spans="1:12" ht="23.1" customHeight="1">
      <c r="A12" s="99"/>
      <c r="B12" s="550"/>
      <c r="C12" s="140"/>
      <c r="D12" s="140"/>
      <c r="E12" s="140"/>
      <c r="F12" s="99"/>
      <c r="G12" s="99"/>
      <c r="H12" s="99"/>
      <c r="I12" s="99"/>
    </row>
    <row r="13" spans="1:12" ht="23.1" customHeight="1">
      <c r="A13" s="140"/>
      <c r="B13" s="641" t="s">
        <v>524</v>
      </c>
      <c r="C13" s="641"/>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30" t="s">
        <v>525</v>
      </c>
      <c r="G14" s="630"/>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30" t="s">
        <v>526</v>
      </c>
      <c r="G15" s="630"/>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30" t="s">
        <v>528</v>
      </c>
      <c r="G16" s="630"/>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30" t="s">
        <v>530</v>
      </c>
      <c r="G17" s="630"/>
      <c r="H17" s="147"/>
      <c r="I17" s="147"/>
    </row>
    <row r="18" spans="1:1017 1025:2041 2049:3065 3073:4089 4097:5113 5121:6137 6145:7161 7169:8185 8193:9209 9217:10233 10241:11257 11265:12281 12289:13305 13313:14329 14337:15353 15361:16377" ht="23.1" customHeight="1" thickBot="1">
      <c r="A18" s="554"/>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50"/>
      <c r="C19" s="91" t="s">
        <v>441</v>
      </c>
      <c r="D19" s="606" t="str" cm="1">
        <f t="array" ref="D19">IF(OR(D14="-",D15="-"),"Incomplete section",_xlfn.IFS(AND(D18&lt;=70,D18&gt;30),"Moderate",D18&gt;70,"Higher",D18&lt;=30,"Lower"))</f>
        <v>Incomplete section</v>
      </c>
      <c r="E19" s="606"/>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08"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08"/>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44"/>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A26" s="119"/>
      <c r="B26" s="96"/>
      <c r="C26" s="99"/>
      <c r="D26" s="100"/>
      <c r="E26" s="100"/>
      <c r="FE26" s="72"/>
      <c r="FF26" s="73"/>
      <c r="FG26" s="548"/>
      <c r="FH26" s="72"/>
      <c r="FI26" s="72"/>
      <c r="FU26" s="72"/>
      <c r="FV26" s="73"/>
      <c r="FW26" s="548"/>
      <c r="FX26" s="72"/>
      <c r="FY26" s="72"/>
      <c r="GK26" s="72"/>
      <c r="GL26" s="73"/>
      <c r="GM26" s="548"/>
      <c r="GN26" s="72"/>
      <c r="GO26" s="72"/>
      <c r="HA26" s="72"/>
      <c r="HB26" s="73"/>
      <c r="HC26" s="548"/>
      <c r="HD26" s="72"/>
      <c r="HE26" s="72"/>
      <c r="HQ26" s="72"/>
      <c r="HR26" s="73"/>
      <c r="HS26" s="548"/>
      <c r="HT26" s="72"/>
      <c r="HU26" s="72"/>
      <c r="IG26" s="72"/>
      <c r="IH26" s="73"/>
      <c r="II26" s="548"/>
      <c r="IJ26" s="72"/>
      <c r="IK26" s="72"/>
      <c r="IW26" s="72"/>
      <c r="IX26" s="73"/>
      <c r="IY26" s="548"/>
      <c r="IZ26" s="72"/>
      <c r="JA26" s="72"/>
      <c r="JM26" s="72"/>
      <c r="JN26" s="73"/>
      <c r="JO26" s="548"/>
      <c r="JP26" s="72"/>
      <c r="JQ26" s="72"/>
      <c r="KC26" s="72"/>
      <c r="KD26" s="73"/>
      <c r="KE26" s="548"/>
      <c r="KF26" s="72"/>
      <c r="KG26" s="72"/>
      <c r="KS26" s="72"/>
      <c r="KT26" s="73"/>
      <c r="KU26" s="548"/>
      <c r="KV26" s="72"/>
      <c r="KW26" s="72"/>
      <c r="LI26" s="72"/>
      <c r="LJ26" s="73"/>
      <c r="LK26" s="548"/>
      <c r="LL26" s="72"/>
      <c r="LM26" s="72"/>
      <c r="LY26" s="72"/>
      <c r="LZ26" s="73"/>
      <c r="MA26" s="548"/>
      <c r="MB26" s="72"/>
      <c r="MC26" s="72"/>
      <c r="MO26" s="72"/>
      <c r="MP26" s="73"/>
      <c r="MQ26" s="548"/>
      <c r="MR26" s="72"/>
      <c r="MS26" s="72"/>
      <c r="NE26" s="72"/>
      <c r="NF26" s="73"/>
      <c r="NG26" s="548"/>
      <c r="NH26" s="72"/>
      <c r="NI26" s="72"/>
      <c r="NU26" s="72"/>
      <c r="NV26" s="73"/>
      <c r="NW26" s="548"/>
      <c r="NX26" s="72"/>
      <c r="NY26" s="72"/>
      <c r="OK26" s="72"/>
      <c r="OL26" s="73"/>
      <c r="OM26" s="548"/>
      <c r="ON26" s="72"/>
      <c r="OO26" s="72"/>
      <c r="PA26" s="72"/>
      <c r="PB26" s="73"/>
      <c r="PC26" s="548"/>
      <c r="PD26" s="72"/>
      <c r="PE26" s="72"/>
      <c r="PQ26" s="72"/>
      <c r="PR26" s="73"/>
      <c r="PS26" s="548"/>
      <c r="PT26" s="72"/>
      <c r="PU26" s="72"/>
      <c r="QG26" s="72"/>
      <c r="QH26" s="73"/>
      <c r="QI26" s="548"/>
      <c r="QJ26" s="72"/>
      <c r="QK26" s="72"/>
      <c r="QW26" s="72"/>
      <c r="QX26" s="73"/>
      <c r="QY26" s="548"/>
      <c r="QZ26" s="72"/>
      <c r="RA26" s="72"/>
      <c r="RM26" s="72"/>
      <c r="RN26" s="73"/>
      <c r="RO26" s="548"/>
      <c r="RP26" s="72"/>
      <c r="RQ26" s="72"/>
      <c r="SC26" s="72"/>
      <c r="SD26" s="73"/>
      <c r="SE26" s="548"/>
      <c r="SF26" s="72"/>
      <c r="SG26" s="72"/>
      <c r="SS26" s="72"/>
      <c r="ST26" s="73"/>
      <c r="SU26" s="548"/>
      <c r="SV26" s="72"/>
      <c r="SW26" s="72"/>
      <c r="TI26" s="72"/>
      <c r="TJ26" s="73"/>
      <c r="TK26" s="548"/>
      <c r="TL26" s="72"/>
      <c r="TM26" s="72"/>
      <c r="TY26" s="72"/>
      <c r="TZ26" s="73"/>
      <c r="UA26" s="548"/>
      <c r="UB26" s="72"/>
      <c r="UC26" s="72"/>
      <c r="UO26" s="72"/>
      <c r="UP26" s="73"/>
      <c r="UQ26" s="548"/>
      <c r="UR26" s="72"/>
      <c r="US26" s="72"/>
      <c r="VE26" s="72"/>
      <c r="VF26" s="73"/>
      <c r="VG26" s="548"/>
      <c r="VH26" s="72"/>
      <c r="VI26" s="72"/>
      <c r="VU26" s="72"/>
      <c r="VV26" s="73"/>
      <c r="VW26" s="548"/>
      <c r="VX26" s="72"/>
      <c r="VY26" s="72"/>
      <c r="WK26" s="72"/>
      <c r="WL26" s="73"/>
      <c r="WM26" s="548"/>
      <c r="WN26" s="72"/>
      <c r="WO26" s="72"/>
      <c r="XA26" s="72"/>
      <c r="XB26" s="73"/>
      <c r="XC26" s="548"/>
      <c r="XD26" s="72"/>
      <c r="XE26" s="72"/>
      <c r="XQ26" s="72"/>
      <c r="XR26" s="73"/>
      <c r="XS26" s="548"/>
      <c r="XT26" s="72"/>
      <c r="XU26" s="72"/>
      <c r="YG26" s="72"/>
      <c r="YH26" s="73"/>
      <c r="YI26" s="548"/>
      <c r="YJ26" s="72"/>
      <c r="YK26" s="72"/>
      <c r="YW26" s="72"/>
      <c r="YX26" s="73"/>
      <c r="YY26" s="548"/>
      <c r="YZ26" s="72"/>
      <c r="ZA26" s="72"/>
      <c r="ZM26" s="72"/>
      <c r="ZN26" s="73"/>
      <c r="ZO26" s="548"/>
      <c r="ZP26" s="72"/>
      <c r="ZQ26" s="72"/>
      <c r="AAC26" s="72"/>
      <c r="AAD26" s="73"/>
      <c r="AAE26" s="548"/>
      <c r="AAF26" s="72"/>
      <c r="AAG26" s="72"/>
      <c r="AAS26" s="72"/>
      <c r="AAT26" s="73"/>
      <c r="AAU26" s="548"/>
      <c r="AAV26" s="72"/>
      <c r="AAW26" s="72"/>
      <c r="ABI26" s="72"/>
      <c r="ABJ26" s="73"/>
      <c r="ABK26" s="548"/>
      <c r="ABL26" s="72"/>
      <c r="ABM26" s="72"/>
      <c r="ABY26" s="72"/>
      <c r="ABZ26" s="73"/>
      <c r="ACA26" s="548"/>
      <c r="ACB26" s="72"/>
      <c r="ACC26" s="72"/>
      <c r="ACO26" s="72"/>
      <c r="ACP26" s="73"/>
      <c r="ACQ26" s="548"/>
      <c r="ACR26" s="72"/>
      <c r="ACS26" s="72"/>
      <c r="ADE26" s="72"/>
      <c r="ADF26" s="73"/>
      <c r="ADG26" s="548"/>
      <c r="ADH26" s="72"/>
      <c r="ADI26" s="72"/>
      <c r="ADU26" s="72"/>
      <c r="ADV26" s="73"/>
      <c r="ADW26" s="548"/>
      <c r="ADX26" s="72"/>
      <c r="ADY26" s="72"/>
      <c r="AEK26" s="72"/>
      <c r="AEL26" s="73"/>
      <c r="AEM26" s="548"/>
      <c r="AEN26" s="72"/>
      <c r="AEO26" s="72"/>
      <c r="AFA26" s="72"/>
      <c r="AFB26" s="73"/>
      <c r="AFC26" s="548"/>
      <c r="AFD26" s="72"/>
      <c r="AFE26" s="72"/>
      <c r="AFQ26" s="72"/>
      <c r="AFR26" s="73"/>
      <c r="AFS26" s="548"/>
      <c r="AFT26" s="72"/>
      <c r="AFU26" s="72"/>
      <c r="AGG26" s="72"/>
      <c r="AGH26" s="73"/>
      <c r="AGI26" s="548"/>
      <c r="AGJ26" s="72"/>
      <c r="AGK26" s="72"/>
      <c r="AGW26" s="72"/>
      <c r="AGX26" s="73"/>
      <c r="AGY26" s="548"/>
      <c r="AGZ26" s="72"/>
      <c r="AHA26" s="72"/>
      <c r="AHM26" s="72"/>
      <c r="AHN26" s="73"/>
      <c r="AHO26" s="548"/>
      <c r="AHP26" s="72"/>
      <c r="AHQ26" s="72"/>
      <c r="AIC26" s="72"/>
      <c r="AID26" s="73"/>
      <c r="AIE26" s="548"/>
      <c r="AIF26" s="72"/>
      <c r="AIG26" s="72"/>
      <c r="AIS26" s="72"/>
      <c r="AIT26" s="73"/>
      <c r="AIU26" s="548"/>
      <c r="AIV26" s="72"/>
      <c r="AIW26" s="72"/>
      <c r="AJI26" s="72"/>
      <c r="AJJ26" s="73"/>
      <c r="AJK26" s="548"/>
      <c r="AJL26" s="72"/>
      <c r="AJM26" s="72"/>
      <c r="AJY26" s="72"/>
      <c r="AJZ26" s="73"/>
      <c r="AKA26" s="548"/>
      <c r="AKB26" s="72"/>
      <c r="AKC26" s="72"/>
      <c r="AKO26" s="72"/>
      <c r="AKP26" s="73"/>
      <c r="AKQ26" s="548"/>
      <c r="AKR26" s="72"/>
      <c r="AKS26" s="72"/>
      <c r="ALE26" s="72"/>
      <c r="ALF26" s="73"/>
      <c r="ALG26" s="548"/>
      <c r="ALH26" s="72"/>
      <c r="ALI26" s="72"/>
      <c r="ALU26" s="72"/>
      <c r="ALV26" s="73"/>
      <c r="ALW26" s="548"/>
      <c r="ALX26" s="72"/>
      <c r="ALY26" s="72"/>
      <c r="AMK26" s="72"/>
      <c r="AML26" s="73"/>
      <c r="AMM26" s="548"/>
      <c r="AMN26" s="72"/>
      <c r="AMO26" s="72"/>
      <c r="ANA26" s="72"/>
      <c r="ANB26" s="73"/>
      <c r="ANC26" s="548"/>
      <c r="AND26" s="72"/>
      <c r="ANE26" s="72"/>
      <c r="ANQ26" s="72"/>
      <c r="ANR26" s="73"/>
      <c r="ANS26" s="548"/>
      <c r="ANT26" s="72"/>
      <c r="ANU26" s="72"/>
      <c r="AOG26" s="72"/>
      <c r="AOH26" s="73"/>
      <c r="AOI26" s="548"/>
      <c r="AOJ26" s="72"/>
      <c r="AOK26" s="72"/>
      <c r="AOW26" s="72"/>
      <c r="AOX26" s="73"/>
      <c r="AOY26" s="548"/>
      <c r="AOZ26" s="72"/>
      <c r="APA26" s="72"/>
      <c r="APM26" s="72"/>
      <c r="APN26" s="73"/>
      <c r="APO26" s="548"/>
      <c r="APP26" s="72"/>
      <c r="APQ26" s="72"/>
      <c r="AQC26" s="72"/>
      <c r="AQD26" s="73"/>
      <c r="AQE26" s="548"/>
      <c r="AQF26" s="72"/>
      <c r="AQG26" s="72"/>
      <c r="AQS26" s="72"/>
      <c r="AQT26" s="73"/>
      <c r="AQU26" s="548"/>
      <c r="AQV26" s="72"/>
      <c r="AQW26" s="72"/>
      <c r="ARI26" s="72"/>
      <c r="ARJ26" s="73"/>
      <c r="ARK26" s="548"/>
      <c r="ARL26" s="72"/>
      <c r="ARM26" s="72"/>
      <c r="ARY26" s="72"/>
      <c r="ARZ26" s="73"/>
      <c r="ASA26" s="548"/>
      <c r="ASB26" s="72"/>
      <c r="ASC26" s="72"/>
      <c r="ASO26" s="72"/>
      <c r="ASP26" s="73"/>
      <c r="ASQ26" s="548"/>
      <c r="ASR26" s="72"/>
      <c r="ASS26" s="72"/>
      <c r="ATE26" s="72"/>
      <c r="ATF26" s="73"/>
      <c r="ATG26" s="548"/>
      <c r="ATH26" s="72"/>
      <c r="ATI26" s="72"/>
      <c r="ATU26" s="72"/>
      <c r="ATV26" s="73"/>
      <c r="ATW26" s="548"/>
      <c r="ATX26" s="72"/>
      <c r="ATY26" s="72"/>
      <c r="AUK26" s="72"/>
      <c r="AUL26" s="73"/>
      <c r="AUM26" s="548"/>
      <c r="AUN26" s="72"/>
      <c r="AUO26" s="72"/>
      <c r="AVA26" s="72"/>
      <c r="AVB26" s="73"/>
      <c r="AVC26" s="548"/>
      <c r="AVD26" s="72"/>
      <c r="AVE26" s="72"/>
      <c r="AVQ26" s="72"/>
      <c r="AVR26" s="73"/>
      <c r="AVS26" s="548"/>
      <c r="AVT26" s="72"/>
      <c r="AVU26" s="72"/>
      <c r="AWG26" s="72"/>
      <c r="AWH26" s="73"/>
      <c r="AWI26" s="548"/>
      <c r="AWJ26" s="72"/>
      <c r="AWK26" s="72"/>
      <c r="AWW26" s="72"/>
      <c r="AWX26" s="73"/>
      <c r="AWY26" s="548"/>
      <c r="AWZ26" s="72"/>
      <c r="AXA26" s="72"/>
      <c r="AXM26" s="72"/>
      <c r="AXN26" s="73"/>
      <c r="AXO26" s="548"/>
      <c r="AXP26" s="72"/>
      <c r="AXQ26" s="72"/>
      <c r="AYC26" s="72"/>
      <c r="AYD26" s="73"/>
      <c r="AYE26" s="548"/>
      <c r="AYF26" s="72"/>
      <c r="AYG26" s="72"/>
      <c r="AYS26" s="72"/>
      <c r="AYT26" s="73"/>
      <c r="AYU26" s="548"/>
      <c r="AYV26" s="72"/>
      <c r="AYW26" s="72"/>
      <c r="AZI26" s="72"/>
      <c r="AZJ26" s="73"/>
      <c r="AZK26" s="548"/>
      <c r="AZL26" s="72"/>
      <c r="AZM26" s="72"/>
      <c r="AZY26" s="72"/>
      <c r="AZZ26" s="73"/>
      <c r="BAA26" s="548"/>
      <c r="BAB26" s="72"/>
      <c r="BAC26" s="72"/>
      <c r="BAO26" s="72"/>
      <c r="BAP26" s="73"/>
      <c r="BAQ26" s="548"/>
      <c r="BAR26" s="72"/>
      <c r="BAS26" s="72"/>
      <c r="BBE26" s="72"/>
      <c r="BBF26" s="73"/>
      <c r="BBG26" s="548"/>
      <c r="BBH26" s="72"/>
      <c r="BBI26" s="72"/>
      <c r="BBU26" s="72"/>
      <c r="BBV26" s="73"/>
      <c r="BBW26" s="548"/>
      <c r="BBX26" s="72"/>
      <c r="BBY26" s="72"/>
      <c r="BCK26" s="72"/>
      <c r="BCL26" s="73"/>
      <c r="BCM26" s="548"/>
      <c r="BCN26" s="72"/>
      <c r="BCO26" s="72"/>
      <c r="BDA26" s="72"/>
      <c r="BDB26" s="73"/>
      <c r="BDC26" s="548"/>
      <c r="BDD26" s="72"/>
      <c r="BDE26" s="72"/>
      <c r="BDQ26" s="72"/>
      <c r="BDR26" s="73"/>
      <c r="BDS26" s="548"/>
      <c r="BDT26" s="72"/>
      <c r="BDU26" s="72"/>
      <c r="BEG26" s="72"/>
      <c r="BEH26" s="73"/>
      <c r="BEI26" s="548"/>
      <c r="BEJ26" s="72"/>
      <c r="BEK26" s="72"/>
      <c r="BEW26" s="72"/>
      <c r="BEX26" s="73"/>
      <c r="BEY26" s="548"/>
      <c r="BEZ26" s="72"/>
      <c r="BFA26" s="72"/>
      <c r="BFM26" s="72"/>
      <c r="BFN26" s="73"/>
      <c r="BFO26" s="548"/>
      <c r="BFP26" s="72"/>
      <c r="BFQ26" s="72"/>
      <c r="BGC26" s="72"/>
      <c r="BGD26" s="73"/>
      <c r="BGE26" s="548"/>
      <c r="BGF26" s="72"/>
      <c r="BGG26" s="72"/>
      <c r="BGS26" s="72"/>
      <c r="BGT26" s="73"/>
      <c r="BGU26" s="548"/>
      <c r="BGV26" s="72"/>
      <c r="BGW26" s="72"/>
      <c r="BHI26" s="72"/>
      <c r="BHJ26" s="73"/>
      <c r="BHK26" s="548"/>
      <c r="BHL26" s="72"/>
      <c r="BHM26" s="72"/>
      <c r="BHY26" s="72"/>
      <c r="BHZ26" s="73"/>
      <c r="BIA26" s="548"/>
      <c r="BIB26" s="72"/>
      <c r="BIC26" s="72"/>
      <c r="BIO26" s="72"/>
      <c r="BIP26" s="73"/>
      <c r="BIQ26" s="548"/>
      <c r="BIR26" s="72"/>
      <c r="BIS26" s="72"/>
      <c r="BJE26" s="72"/>
      <c r="BJF26" s="73"/>
      <c r="BJG26" s="548"/>
      <c r="BJH26" s="72"/>
      <c r="BJI26" s="72"/>
      <c r="BJU26" s="72"/>
      <c r="BJV26" s="73"/>
      <c r="BJW26" s="548"/>
      <c r="BJX26" s="72"/>
      <c r="BJY26" s="72"/>
      <c r="BKK26" s="72"/>
      <c r="BKL26" s="73"/>
      <c r="BKM26" s="548"/>
      <c r="BKN26" s="72"/>
      <c r="BKO26" s="72"/>
      <c r="BLA26" s="72"/>
      <c r="BLB26" s="73"/>
      <c r="BLC26" s="548"/>
      <c r="BLD26" s="72"/>
      <c r="BLE26" s="72"/>
      <c r="BLQ26" s="72"/>
      <c r="BLR26" s="73"/>
      <c r="BLS26" s="548"/>
      <c r="BLT26" s="72"/>
      <c r="BLU26" s="72"/>
      <c r="BMG26" s="72"/>
      <c r="BMH26" s="73"/>
      <c r="BMI26" s="548"/>
      <c r="BMJ26" s="72"/>
      <c r="BMK26" s="72"/>
      <c r="BMW26" s="72"/>
      <c r="BMX26" s="73"/>
      <c r="BMY26" s="548"/>
      <c r="BMZ26" s="72"/>
      <c r="BNA26" s="72"/>
      <c r="BNM26" s="72"/>
      <c r="BNN26" s="73"/>
      <c r="BNO26" s="548"/>
      <c r="BNP26" s="72"/>
      <c r="BNQ26" s="72"/>
      <c r="BOC26" s="72"/>
      <c r="BOD26" s="73"/>
      <c r="BOE26" s="548"/>
      <c r="BOF26" s="72"/>
      <c r="BOG26" s="72"/>
      <c r="BOS26" s="72"/>
      <c r="BOT26" s="73"/>
      <c r="BOU26" s="548"/>
      <c r="BOV26" s="72"/>
      <c r="BOW26" s="72"/>
      <c r="BPI26" s="72"/>
      <c r="BPJ26" s="73"/>
      <c r="BPK26" s="548"/>
      <c r="BPL26" s="72"/>
      <c r="BPM26" s="72"/>
      <c r="BPY26" s="72"/>
      <c r="BPZ26" s="73"/>
      <c r="BQA26" s="548"/>
      <c r="BQB26" s="72"/>
      <c r="BQC26" s="72"/>
      <c r="BQO26" s="72"/>
      <c r="BQP26" s="73"/>
      <c r="BQQ26" s="548"/>
      <c r="BQR26" s="72"/>
      <c r="BQS26" s="72"/>
      <c r="BRE26" s="72"/>
      <c r="BRF26" s="73"/>
      <c r="BRG26" s="548"/>
      <c r="BRH26" s="72"/>
      <c r="BRI26" s="72"/>
      <c r="BRU26" s="72"/>
      <c r="BRV26" s="73"/>
      <c r="BRW26" s="548"/>
      <c r="BRX26" s="72"/>
      <c r="BRY26" s="72"/>
      <c r="BSK26" s="72"/>
      <c r="BSL26" s="73"/>
      <c r="BSM26" s="548"/>
      <c r="BSN26" s="72"/>
      <c r="BSO26" s="72"/>
      <c r="BTA26" s="72"/>
      <c r="BTB26" s="73"/>
      <c r="BTC26" s="548"/>
      <c r="BTD26" s="72"/>
      <c r="BTE26" s="72"/>
      <c r="BTQ26" s="72"/>
      <c r="BTR26" s="73"/>
      <c r="BTS26" s="548"/>
      <c r="BTT26" s="72"/>
      <c r="BTU26" s="72"/>
      <c r="BUG26" s="72"/>
      <c r="BUH26" s="73"/>
      <c r="BUI26" s="548"/>
      <c r="BUJ26" s="72"/>
      <c r="BUK26" s="72"/>
      <c r="BUW26" s="72"/>
      <c r="BUX26" s="73"/>
      <c r="BUY26" s="548"/>
      <c r="BUZ26" s="72"/>
      <c r="BVA26" s="72"/>
      <c r="BVM26" s="72"/>
      <c r="BVN26" s="73"/>
      <c r="BVO26" s="548"/>
      <c r="BVP26" s="72"/>
      <c r="BVQ26" s="72"/>
      <c r="BWC26" s="72"/>
      <c r="BWD26" s="73"/>
      <c r="BWE26" s="548"/>
      <c r="BWF26" s="72"/>
      <c r="BWG26" s="72"/>
      <c r="BWS26" s="72"/>
      <c r="BWT26" s="73"/>
      <c r="BWU26" s="548"/>
      <c r="BWV26" s="72"/>
      <c r="BWW26" s="72"/>
      <c r="BXI26" s="72"/>
      <c r="BXJ26" s="73"/>
      <c r="BXK26" s="548"/>
      <c r="BXL26" s="72"/>
      <c r="BXM26" s="72"/>
      <c r="BXY26" s="72"/>
      <c r="BXZ26" s="73"/>
      <c r="BYA26" s="548"/>
      <c r="BYB26" s="72"/>
      <c r="BYC26" s="72"/>
      <c r="BYO26" s="72"/>
      <c r="BYP26" s="73"/>
      <c r="BYQ26" s="548"/>
      <c r="BYR26" s="72"/>
      <c r="BYS26" s="72"/>
      <c r="BZE26" s="72"/>
      <c r="BZF26" s="73"/>
      <c r="BZG26" s="548"/>
      <c r="BZH26" s="72"/>
      <c r="BZI26" s="72"/>
      <c r="BZU26" s="72"/>
      <c r="BZV26" s="73"/>
      <c r="BZW26" s="548"/>
      <c r="BZX26" s="72"/>
      <c r="BZY26" s="72"/>
      <c r="CAK26" s="72"/>
      <c r="CAL26" s="73"/>
      <c r="CAM26" s="548"/>
      <c r="CAN26" s="72"/>
      <c r="CAO26" s="72"/>
      <c r="CBA26" s="72"/>
      <c r="CBB26" s="73"/>
      <c r="CBC26" s="548"/>
      <c r="CBD26" s="72"/>
      <c r="CBE26" s="72"/>
      <c r="CBQ26" s="72"/>
      <c r="CBR26" s="73"/>
      <c r="CBS26" s="548"/>
      <c r="CBT26" s="72"/>
      <c r="CBU26" s="72"/>
      <c r="CCG26" s="72"/>
      <c r="CCH26" s="73"/>
      <c r="CCI26" s="548"/>
      <c r="CCJ26" s="72"/>
      <c r="CCK26" s="72"/>
      <c r="CCW26" s="72"/>
      <c r="CCX26" s="73"/>
      <c r="CCY26" s="548"/>
      <c r="CCZ26" s="72"/>
      <c r="CDA26" s="72"/>
      <c r="CDM26" s="72"/>
      <c r="CDN26" s="73"/>
      <c r="CDO26" s="548"/>
      <c r="CDP26" s="72"/>
      <c r="CDQ26" s="72"/>
      <c r="CEC26" s="72"/>
      <c r="CED26" s="73"/>
      <c r="CEE26" s="548"/>
      <c r="CEF26" s="72"/>
      <c r="CEG26" s="72"/>
      <c r="CES26" s="72"/>
      <c r="CET26" s="73"/>
      <c r="CEU26" s="548"/>
      <c r="CEV26" s="72"/>
      <c r="CEW26" s="72"/>
      <c r="CFI26" s="72"/>
      <c r="CFJ26" s="73"/>
      <c r="CFK26" s="548"/>
      <c r="CFL26" s="72"/>
      <c r="CFM26" s="72"/>
      <c r="CFY26" s="72"/>
      <c r="CFZ26" s="73"/>
      <c r="CGA26" s="548"/>
      <c r="CGB26" s="72"/>
      <c r="CGC26" s="72"/>
      <c r="CGO26" s="72"/>
      <c r="CGP26" s="73"/>
      <c r="CGQ26" s="548"/>
      <c r="CGR26" s="72"/>
      <c r="CGS26" s="72"/>
      <c r="CHE26" s="72"/>
      <c r="CHF26" s="73"/>
      <c r="CHG26" s="548"/>
      <c r="CHH26" s="72"/>
      <c r="CHI26" s="72"/>
      <c r="CHU26" s="72"/>
      <c r="CHV26" s="73"/>
      <c r="CHW26" s="548"/>
      <c r="CHX26" s="72"/>
      <c r="CHY26" s="72"/>
      <c r="CIK26" s="72"/>
      <c r="CIL26" s="73"/>
      <c r="CIM26" s="548"/>
      <c r="CIN26" s="72"/>
      <c r="CIO26" s="72"/>
      <c r="CJA26" s="72"/>
      <c r="CJB26" s="73"/>
      <c r="CJC26" s="548"/>
      <c r="CJD26" s="72"/>
      <c r="CJE26" s="72"/>
      <c r="CJQ26" s="72"/>
      <c r="CJR26" s="73"/>
      <c r="CJS26" s="548"/>
      <c r="CJT26" s="72"/>
      <c r="CJU26" s="72"/>
      <c r="CKG26" s="72"/>
      <c r="CKH26" s="73"/>
      <c r="CKI26" s="548"/>
      <c r="CKJ26" s="72"/>
      <c r="CKK26" s="72"/>
      <c r="CKW26" s="72"/>
      <c r="CKX26" s="73"/>
      <c r="CKY26" s="548"/>
      <c r="CKZ26" s="72"/>
      <c r="CLA26" s="72"/>
      <c r="CLM26" s="72"/>
      <c r="CLN26" s="73"/>
      <c r="CLO26" s="548"/>
      <c r="CLP26" s="72"/>
      <c r="CLQ26" s="72"/>
      <c r="CMC26" s="72"/>
      <c r="CMD26" s="73"/>
      <c r="CME26" s="548"/>
      <c r="CMF26" s="72"/>
      <c r="CMG26" s="72"/>
      <c r="CMS26" s="72"/>
      <c r="CMT26" s="73"/>
      <c r="CMU26" s="548"/>
      <c r="CMV26" s="72"/>
      <c r="CMW26" s="72"/>
      <c r="CNI26" s="72"/>
      <c r="CNJ26" s="73"/>
      <c r="CNK26" s="548"/>
      <c r="CNL26" s="72"/>
      <c r="CNM26" s="72"/>
      <c r="CNY26" s="72"/>
      <c r="CNZ26" s="73"/>
      <c r="COA26" s="548"/>
      <c r="COB26" s="72"/>
      <c r="COC26" s="72"/>
      <c r="COO26" s="72"/>
      <c r="COP26" s="73"/>
      <c r="COQ26" s="548"/>
      <c r="COR26" s="72"/>
      <c r="COS26" s="72"/>
      <c r="CPE26" s="72"/>
      <c r="CPF26" s="73"/>
      <c r="CPG26" s="548"/>
      <c r="CPH26" s="72"/>
      <c r="CPI26" s="72"/>
      <c r="CPU26" s="72"/>
      <c r="CPV26" s="73"/>
      <c r="CPW26" s="548"/>
      <c r="CPX26" s="72"/>
      <c r="CPY26" s="72"/>
      <c r="CQK26" s="72"/>
      <c r="CQL26" s="73"/>
      <c r="CQM26" s="548"/>
      <c r="CQN26" s="72"/>
      <c r="CQO26" s="72"/>
      <c r="CRA26" s="72"/>
      <c r="CRB26" s="73"/>
      <c r="CRC26" s="548"/>
      <c r="CRD26" s="72"/>
      <c r="CRE26" s="72"/>
      <c r="CRQ26" s="72"/>
      <c r="CRR26" s="73"/>
      <c r="CRS26" s="548"/>
      <c r="CRT26" s="72"/>
      <c r="CRU26" s="72"/>
      <c r="CSG26" s="72"/>
      <c r="CSH26" s="73"/>
      <c r="CSI26" s="548"/>
      <c r="CSJ26" s="72"/>
      <c r="CSK26" s="72"/>
      <c r="CSW26" s="72"/>
      <c r="CSX26" s="73"/>
      <c r="CSY26" s="548"/>
      <c r="CSZ26" s="72"/>
      <c r="CTA26" s="72"/>
      <c r="CTM26" s="72"/>
      <c r="CTN26" s="73"/>
      <c r="CTO26" s="548"/>
      <c r="CTP26" s="72"/>
      <c r="CTQ26" s="72"/>
      <c r="CUC26" s="72"/>
      <c r="CUD26" s="73"/>
      <c r="CUE26" s="548"/>
      <c r="CUF26" s="72"/>
      <c r="CUG26" s="72"/>
      <c r="CUS26" s="72"/>
      <c r="CUT26" s="73"/>
      <c r="CUU26" s="548"/>
      <c r="CUV26" s="72"/>
      <c r="CUW26" s="72"/>
      <c r="CVI26" s="72"/>
      <c r="CVJ26" s="73"/>
      <c r="CVK26" s="548"/>
      <c r="CVL26" s="72"/>
      <c r="CVM26" s="72"/>
      <c r="CVY26" s="72"/>
      <c r="CVZ26" s="73"/>
      <c r="CWA26" s="548"/>
      <c r="CWB26" s="72"/>
      <c r="CWC26" s="72"/>
      <c r="CWO26" s="72"/>
      <c r="CWP26" s="73"/>
      <c r="CWQ26" s="548"/>
      <c r="CWR26" s="72"/>
      <c r="CWS26" s="72"/>
      <c r="CXE26" s="72"/>
      <c r="CXF26" s="73"/>
      <c r="CXG26" s="548"/>
      <c r="CXH26" s="72"/>
      <c r="CXI26" s="72"/>
      <c r="CXU26" s="72"/>
      <c r="CXV26" s="73"/>
      <c r="CXW26" s="548"/>
      <c r="CXX26" s="72"/>
      <c r="CXY26" s="72"/>
      <c r="CYK26" s="72"/>
      <c r="CYL26" s="73"/>
      <c r="CYM26" s="548"/>
      <c r="CYN26" s="72"/>
      <c r="CYO26" s="72"/>
      <c r="CZA26" s="72"/>
      <c r="CZB26" s="73"/>
      <c r="CZC26" s="548"/>
      <c r="CZD26" s="72"/>
      <c r="CZE26" s="72"/>
      <c r="CZQ26" s="72"/>
      <c r="CZR26" s="73"/>
      <c r="CZS26" s="548"/>
      <c r="CZT26" s="72"/>
      <c r="CZU26" s="72"/>
      <c r="DAG26" s="72"/>
      <c r="DAH26" s="73"/>
      <c r="DAI26" s="548"/>
      <c r="DAJ26" s="72"/>
      <c r="DAK26" s="72"/>
      <c r="DAW26" s="72"/>
      <c r="DAX26" s="73"/>
      <c r="DAY26" s="548"/>
      <c r="DAZ26" s="72"/>
      <c r="DBA26" s="72"/>
      <c r="DBM26" s="72"/>
      <c r="DBN26" s="73"/>
      <c r="DBO26" s="548"/>
      <c r="DBP26" s="72"/>
      <c r="DBQ26" s="72"/>
      <c r="DCC26" s="72"/>
      <c r="DCD26" s="73"/>
      <c r="DCE26" s="548"/>
      <c r="DCF26" s="72"/>
      <c r="DCG26" s="72"/>
      <c r="DCS26" s="72"/>
      <c r="DCT26" s="73"/>
      <c r="DCU26" s="548"/>
      <c r="DCV26" s="72"/>
      <c r="DCW26" s="72"/>
      <c r="DDI26" s="72"/>
      <c r="DDJ26" s="73"/>
      <c r="DDK26" s="548"/>
      <c r="DDL26" s="72"/>
      <c r="DDM26" s="72"/>
      <c r="DDY26" s="72"/>
      <c r="DDZ26" s="73"/>
      <c r="DEA26" s="548"/>
      <c r="DEB26" s="72"/>
      <c r="DEC26" s="72"/>
      <c r="DEO26" s="72"/>
      <c r="DEP26" s="73"/>
      <c r="DEQ26" s="548"/>
      <c r="DER26" s="72"/>
      <c r="DES26" s="72"/>
      <c r="DFE26" s="72"/>
      <c r="DFF26" s="73"/>
      <c r="DFG26" s="548"/>
      <c r="DFH26" s="72"/>
      <c r="DFI26" s="72"/>
      <c r="DFU26" s="72"/>
      <c r="DFV26" s="73"/>
      <c r="DFW26" s="548"/>
      <c r="DFX26" s="72"/>
      <c r="DFY26" s="72"/>
      <c r="DGK26" s="72"/>
      <c r="DGL26" s="73"/>
      <c r="DGM26" s="548"/>
      <c r="DGN26" s="72"/>
      <c r="DGO26" s="72"/>
      <c r="DHA26" s="72"/>
      <c r="DHB26" s="73"/>
      <c r="DHC26" s="548"/>
      <c r="DHD26" s="72"/>
      <c r="DHE26" s="72"/>
      <c r="DHQ26" s="72"/>
      <c r="DHR26" s="73"/>
      <c r="DHS26" s="548"/>
      <c r="DHT26" s="72"/>
      <c r="DHU26" s="72"/>
      <c r="DIG26" s="72"/>
      <c r="DIH26" s="73"/>
      <c r="DII26" s="548"/>
      <c r="DIJ26" s="72"/>
      <c r="DIK26" s="72"/>
      <c r="DIW26" s="72"/>
      <c r="DIX26" s="73"/>
      <c r="DIY26" s="548"/>
      <c r="DIZ26" s="72"/>
      <c r="DJA26" s="72"/>
      <c r="DJM26" s="72"/>
      <c r="DJN26" s="73"/>
      <c r="DJO26" s="548"/>
      <c r="DJP26" s="72"/>
      <c r="DJQ26" s="72"/>
      <c r="DKC26" s="72"/>
      <c r="DKD26" s="73"/>
      <c r="DKE26" s="548"/>
      <c r="DKF26" s="72"/>
      <c r="DKG26" s="72"/>
      <c r="DKS26" s="72"/>
      <c r="DKT26" s="73"/>
      <c r="DKU26" s="548"/>
      <c r="DKV26" s="72"/>
      <c r="DKW26" s="72"/>
      <c r="DLI26" s="72"/>
      <c r="DLJ26" s="73"/>
      <c r="DLK26" s="548"/>
      <c r="DLL26" s="72"/>
      <c r="DLM26" s="72"/>
      <c r="DLY26" s="72"/>
      <c r="DLZ26" s="73"/>
      <c r="DMA26" s="548"/>
      <c r="DMB26" s="72"/>
      <c r="DMC26" s="72"/>
      <c r="DMO26" s="72"/>
      <c r="DMP26" s="73"/>
      <c r="DMQ26" s="548"/>
      <c r="DMR26" s="72"/>
      <c r="DMS26" s="72"/>
      <c r="DNE26" s="72"/>
      <c r="DNF26" s="73"/>
      <c r="DNG26" s="548"/>
      <c r="DNH26" s="72"/>
      <c r="DNI26" s="72"/>
      <c r="DNU26" s="72"/>
      <c r="DNV26" s="73"/>
      <c r="DNW26" s="548"/>
      <c r="DNX26" s="72"/>
      <c r="DNY26" s="72"/>
      <c r="DOK26" s="72"/>
      <c r="DOL26" s="73"/>
      <c r="DOM26" s="548"/>
      <c r="DON26" s="72"/>
      <c r="DOO26" s="72"/>
      <c r="DPA26" s="72"/>
      <c r="DPB26" s="73"/>
      <c r="DPC26" s="548"/>
      <c r="DPD26" s="72"/>
      <c r="DPE26" s="72"/>
      <c r="DPQ26" s="72"/>
      <c r="DPR26" s="73"/>
      <c r="DPS26" s="548"/>
      <c r="DPT26" s="72"/>
      <c r="DPU26" s="72"/>
      <c r="DQG26" s="72"/>
      <c r="DQH26" s="73"/>
      <c r="DQI26" s="548"/>
      <c r="DQJ26" s="72"/>
      <c r="DQK26" s="72"/>
      <c r="DQW26" s="72"/>
      <c r="DQX26" s="73"/>
      <c r="DQY26" s="548"/>
      <c r="DQZ26" s="72"/>
      <c r="DRA26" s="72"/>
      <c r="DRM26" s="72"/>
      <c r="DRN26" s="73"/>
      <c r="DRO26" s="548"/>
      <c r="DRP26" s="72"/>
      <c r="DRQ26" s="72"/>
      <c r="DSC26" s="72"/>
      <c r="DSD26" s="73"/>
      <c r="DSE26" s="548"/>
      <c r="DSF26" s="72"/>
      <c r="DSG26" s="72"/>
      <c r="DSS26" s="72"/>
      <c r="DST26" s="73"/>
      <c r="DSU26" s="548"/>
      <c r="DSV26" s="72"/>
      <c r="DSW26" s="72"/>
      <c r="DTI26" s="72"/>
      <c r="DTJ26" s="73"/>
      <c r="DTK26" s="548"/>
      <c r="DTL26" s="72"/>
      <c r="DTM26" s="72"/>
      <c r="DTY26" s="72"/>
      <c r="DTZ26" s="73"/>
      <c r="DUA26" s="548"/>
      <c r="DUB26" s="72"/>
      <c r="DUC26" s="72"/>
      <c r="DUO26" s="72"/>
      <c r="DUP26" s="73"/>
      <c r="DUQ26" s="548"/>
      <c r="DUR26" s="72"/>
      <c r="DUS26" s="72"/>
      <c r="DVE26" s="72"/>
      <c r="DVF26" s="73"/>
      <c r="DVG26" s="548"/>
      <c r="DVH26" s="72"/>
      <c r="DVI26" s="72"/>
      <c r="DVU26" s="72"/>
      <c r="DVV26" s="73"/>
      <c r="DVW26" s="548"/>
      <c r="DVX26" s="72"/>
      <c r="DVY26" s="72"/>
      <c r="DWK26" s="72"/>
      <c r="DWL26" s="73"/>
      <c r="DWM26" s="548"/>
      <c r="DWN26" s="72"/>
      <c r="DWO26" s="72"/>
      <c r="DXA26" s="72"/>
      <c r="DXB26" s="73"/>
      <c r="DXC26" s="548"/>
      <c r="DXD26" s="72"/>
      <c r="DXE26" s="72"/>
      <c r="DXQ26" s="72"/>
      <c r="DXR26" s="73"/>
      <c r="DXS26" s="548"/>
      <c r="DXT26" s="72"/>
      <c r="DXU26" s="72"/>
      <c r="DYG26" s="72"/>
      <c r="DYH26" s="73"/>
      <c r="DYI26" s="548"/>
      <c r="DYJ26" s="72"/>
      <c r="DYK26" s="72"/>
      <c r="DYW26" s="72"/>
      <c r="DYX26" s="73"/>
      <c r="DYY26" s="548"/>
      <c r="DYZ26" s="72"/>
      <c r="DZA26" s="72"/>
      <c r="DZM26" s="72"/>
      <c r="DZN26" s="73"/>
      <c r="DZO26" s="548"/>
      <c r="DZP26" s="72"/>
      <c r="DZQ26" s="72"/>
      <c r="EAC26" s="72"/>
      <c r="EAD26" s="73"/>
      <c r="EAE26" s="548"/>
      <c r="EAF26" s="72"/>
      <c r="EAG26" s="72"/>
      <c r="EAS26" s="72"/>
      <c r="EAT26" s="73"/>
      <c r="EAU26" s="548"/>
      <c r="EAV26" s="72"/>
      <c r="EAW26" s="72"/>
      <c r="EBI26" s="72"/>
      <c r="EBJ26" s="73"/>
      <c r="EBK26" s="548"/>
      <c r="EBL26" s="72"/>
      <c r="EBM26" s="72"/>
      <c r="EBY26" s="72"/>
      <c r="EBZ26" s="73"/>
      <c r="ECA26" s="548"/>
      <c r="ECB26" s="72"/>
      <c r="ECC26" s="72"/>
      <c r="ECO26" s="72"/>
      <c r="ECP26" s="73"/>
      <c r="ECQ26" s="548"/>
      <c r="ECR26" s="72"/>
      <c r="ECS26" s="72"/>
      <c r="EDE26" s="72"/>
      <c r="EDF26" s="73"/>
      <c r="EDG26" s="548"/>
      <c r="EDH26" s="72"/>
      <c r="EDI26" s="72"/>
      <c r="EDU26" s="72"/>
      <c r="EDV26" s="73"/>
      <c r="EDW26" s="548"/>
      <c r="EDX26" s="72"/>
      <c r="EDY26" s="72"/>
      <c r="EEK26" s="72"/>
      <c r="EEL26" s="73"/>
      <c r="EEM26" s="548"/>
      <c r="EEN26" s="72"/>
      <c r="EEO26" s="72"/>
      <c r="EFA26" s="72"/>
      <c r="EFB26" s="73"/>
      <c r="EFC26" s="548"/>
      <c r="EFD26" s="72"/>
      <c r="EFE26" s="72"/>
      <c r="EFQ26" s="72"/>
      <c r="EFR26" s="73"/>
      <c r="EFS26" s="548"/>
      <c r="EFT26" s="72"/>
      <c r="EFU26" s="72"/>
      <c r="EGG26" s="72"/>
      <c r="EGH26" s="73"/>
      <c r="EGI26" s="548"/>
      <c r="EGJ26" s="72"/>
      <c r="EGK26" s="72"/>
      <c r="EGW26" s="72"/>
      <c r="EGX26" s="73"/>
      <c r="EGY26" s="548"/>
      <c r="EGZ26" s="72"/>
      <c r="EHA26" s="72"/>
      <c r="EHM26" s="72"/>
      <c r="EHN26" s="73"/>
      <c r="EHO26" s="548"/>
      <c r="EHP26" s="72"/>
      <c r="EHQ26" s="72"/>
      <c r="EIC26" s="72"/>
      <c r="EID26" s="73"/>
      <c r="EIE26" s="548"/>
      <c r="EIF26" s="72"/>
      <c r="EIG26" s="72"/>
      <c r="EIS26" s="72"/>
      <c r="EIT26" s="73"/>
      <c r="EIU26" s="548"/>
      <c r="EIV26" s="72"/>
      <c r="EIW26" s="72"/>
      <c r="EJI26" s="72"/>
      <c r="EJJ26" s="73"/>
      <c r="EJK26" s="548"/>
      <c r="EJL26" s="72"/>
      <c r="EJM26" s="72"/>
      <c r="EJY26" s="72"/>
      <c r="EJZ26" s="73"/>
      <c r="EKA26" s="548"/>
      <c r="EKB26" s="72"/>
      <c r="EKC26" s="72"/>
      <c r="EKO26" s="72"/>
      <c r="EKP26" s="73"/>
      <c r="EKQ26" s="548"/>
      <c r="EKR26" s="72"/>
      <c r="EKS26" s="72"/>
      <c r="ELE26" s="72"/>
      <c r="ELF26" s="73"/>
      <c r="ELG26" s="548"/>
      <c r="ELH26" s="72"/>
      <c r="ELI26" s="72"/>
      <c r="ELU26" s="72"/>
      <c r="ELV26" s="73"/>
      <c r="ELW26" s="548"/>
      <c r="ELX26" s="72"/>
      <c r="ELY26" s="72"/>
      <c r="EMK26" s="72"/>
      <c r="EML26" s="73"/>
      <c r="EMM26" s="548"/>
      <c r="EMN26" s="72"/>
      <c r="EMO26" s="72"/>
      <c r="ENA26" s="72"/>
      <c r="ENB26" s="73"/>
      <c r="ENC26" s="548"/>
      <c r="END26" s="72"/>
      <c r="ENE26" s="72"/>
      <c r="ENQ26" s="72"/>
      <c r="ENR26" s="73"/>
      <c r="ENS26" s="548"/>
      <c r="ENT26" s="72"/>
      <c r="ENU26" s="72"/>
      <c r="EOG26" s="72"/>
      <c r="EOH26" s="73"/>
      <c r="EOI26" s="548"/>
      <c r="EOJ26" s="72"/>
      <c r="EOK26" s="72"/>
      <c r="EOW26" s="72"/>
      <c r="EOX26" s="73"/>
      <c r="EOY26" s="548"/>
      <c r="EOZ26" s="72"/>
      <c r="EPA26" s="72"/>
      <c r="EPM26" s="72"/>
      <c r="EPN26" s="73"/>
      <c r="EPO26" s="548"/>
      <c r="EPP26" s="72"/>
      <c r="EPQ26" s="72"/>
      <c r="EQC26" s="72"/>
      <c r="EQD26" s="73"/>
      <c r="EQE26" s="548"/>
      <c r="EQF26" s="72"/>
      <c r="EQG26" s="72"/>
      <c r="EQS26" s="72"/>
      <c r="EQT26" s="73"/>
      <c r="EQU26" s="548"/>
      <c r="EQV26" s="72"/>
      <c r="EQW26" s="72"/>
      <c r="ERI26" s="72"/>
      <c r="ERJ26" s="73"/>
      <c r="ERK26" s="548"/>
      <c r="ERL26" s="72"/>
      <c r="ERM26" s="72"/>
      <c r="ERY26" s="72"/>
      <c r="ERZ26" s="73"/>
      <c r="ESA26" s="548"/>
      <c r="ESB26" s="72"/>
      <c r="ESC26" s="72"/>
      <c r="ESO26" s="72"/>
      <c r="ESP26" s="73"/>
      <c r="ESQ26" s="548"/>
      <c r="ESR26" s="72"/>
      <c r="ESS26" s="72"/>
      <c r="ETE26" s="72"/>
      <c r="ETF26" s="73"/>
      <c r="ETG26" s="548"/>
      <c r="ETH26" s="72"/>
      <c r="ETI26" s="72"/>
      <c r="ETU26" s="72"/>
      <c r="ETV26" s="73"/>
      <c r="ETW26" s="548"/>
      <c r="ETX26" s="72"/>
      <c r="ETY26" s="72"/>
      <c r="EUK26" s="72"/>
      <c r="EUL26" s="73"/>
      <c r="EUM26" s="548"/>
      <c r="EUN26" s="72"/>
      <c r="EUO26" s="72"/>
      <c r="EVA26" s="72"/>
      <c r="EVB26" s="73"/>
      <c r="EVC26" s="548"/>
      <c r="EVD26" s="72"/>
      <c r="EVE26" s="72"/>
      <c r="EVQ26" s="72"/>
      <c r="EVR26" s="73"/>
      <c r="EVS26" s="548"/>
      <c r="EVT26" s="72"/>
      <c r="EVU26" s="72"/>
      <c r="EWG26" s="72"/>
      <c r="EWH26" s="73"/>
      <c r="EWI26" s="548"/>
      <c r="EWJ26" s="72"/>
      <c r="EWK26" s="72"/>
      <c r="EWW26" s="72"/>
      <c r="EWX26" s="73"/>
      <c r="EWY26" s="548"/>
      <c r="EWZ26" s="72"/>
      <c r="EXA26" s="72"/>
      <c r="EXM26" s="72"/>
      <c r="EXN26" s="73"/>
      <c r="EXO26" s="548"/>
      <c r="EXP26" s="72"/>
      <c r="EXQ26" s="72"/>
      <c r="EYC26" s="72"/>
      <c r="EYD26" s="73"/>
      <c r="EYE26" s="548"/>
      <c r="EYF26" s="72"/>
      <c r="EYG26" s="72"/>
      <c r="EYS26" s="72"/>
      <c r="EYT26" s="73"/>
      <c r="EYU26" s="548"/>
      <c r="EYV26" s="72"/>
      <c r="EYW26" s="72"/>
      <c r="EZI26" s="72"/>
      <c r="EZJ26" s="73"/>
      <c r="EZK26" s="548"/>
      <c r="EZL26" s="72"/>
      <c r="EZM26" s="72"/>
      <c r="EZY26" s="72"/>
      <c r="EZZ26" s="73"/>
      <c r="FAA26" s="548"/>
      <c r="FAB26" s="72"/>
      <c r="FAC26" s="72"/>
      <c r="FAO26" s="72"/>
      <c r="FAP26" s="73"/>
      <c r="FAQ26" s="548"/>
      <c r="FAR26" s="72"/>
      <c r="FAS26" s="72"/>
      <c r="FBE26" s="72"/>
      <c r="FBF26" s="73"/>
      <c r="FBG26" s="548"/>
      <c r="FBH26" s="72"/>
      <c r="FBI26" s="72"/>
      <c r="FBU26" s="72"/>
      <c r="FBV26" s="73"/>
      <c r="FBW26" s="548"/>
      <c r="FBX26" s="72"/>
      <c r="FBY26" s="72"/>
      <c r="FCK26" s="72"/>
      <c r="FCL26" s="73"/>
      <c r="FCM26" s="548"/>
      <c r="FCN26" s="72"/>
      <c r="FCO26" s="72"/>
      <c r="FDA26" s="72"/>
      <c r="FDB26" s="73"/>
      <c r="FDC26" s="548"/>
      <c r="FDD26" s="72"/>
      <c r="FDE26" s="72"/>
      <c r="FDQ26" s="72"/>
      <c r="FDR26" s="73"/>
      <c r="FDS26" s="548"/>
      <c r="FDT26" s="72"/>
      <c r="FDU26" s="72"/>
      <c r="FEG26" s="72"/>
      <c r="FEH26" s="73"/>
      <c r="FEI26" s="548"/>
      <c r="FEJ26" s="72"/>
      <c r="FEK26" s="72"/>
      <c r="FEW26" s="72"/>
      <c r="FEX26" s="73"/>
      <c r="FEY26" s="548"/>
      <c r="FEZ26" s="72"/>
      <c r="FFA26" s="72"/>
      <c r="FFM26" s="72"/>
      <c r="FFN26" s="73"/>
      <c r="FFO26" s="548"/>
      <c r="FFP26" s="72"/>
      <c r="FFQ26" s="72"/>
      <c r="FGC26" s="72"/>
      <c r="FGD26" s="73"/>
      <c r="FGE26" s="548"/>
      <c r="FGF26" s="72"/>
      <c r="FGG26" s="72"/>
      <c r="FGS26" s="72"/>
      <c r="FGT26" s="73"/>
      <c r="FGU26" s="548"/>
      <c r="FGV26" s="72"/>
      <c r="FGW26" s="72"/>
      <c r="FHI26" s="72"/>
      <c r="FHJ26" s="73"/>
      <c r="FHK26" s="548"/>
      <c r="FHL26" s="72"/>
      <c r="FHM26" s="72"/>
      <c r="FHY26" s="72"/>
      <c r="FHZ26" s="73"/>
      <c r="FIA26" s="548"/>
      <c r="FIB26" s="72"/>
      <c r="FIC26" s="72"/>
      <c r="FIO26" s="72"/>
      <c r="FIP26" s="73"/>
      <c r="FIQ26" s="548"/>
      <c r="FIR26" s="72"/>
      <c r="FIS26" s="72"/>
      <c r="FJE26" s="72"/>
      <c r="FJF26" s="73"/>
      <c r="FJG26" s="548"/>
      <c r="FJH26" s="72"/>
      <c r="FJI26" s="72"/>
      <c r="FJU26" s="72"/>
      <c r="FJV26" s="73"/>
      <c r="FJW26" s="548"/>
      <c r="FJX26" s="72"/>
      <c r="FJY26" s="72"/>
      <c r="FKK26" s="72"/>
      <c r="FKL26" s="73"/>
      <c r="FKM26" s="548"/>
      <c r="FKN26" s="72"/>
      <c r="FKO26" s="72"/>
      <c r="FLA26" s="72"/>
      <c r="FLB26" s="73"/>
      <c r="FLC26" s="548"/>
      <c r="FLD26" s="72"/>
      <c r="FLE26" s="72"/>
      <c r="FLQ26" s="72"/>
      <c r="FLR26" s="73"/>
      <c r="FLS26" s="548"/>
      <c r="FLT26" s="72"/>
      <c r="FLU26" s="72"/>
      <c r="FMG26" s="72"/>
      <c r="FMH26" s="73"/>
      <c r="FMI26" s="548"/>
      <c r="FMJ26" s="72"/>
      <c r="FMK26" s="72"/>
      <c r="FMW26" s="72"/>
      <c r="FMX26" s="73"/>
      <c r="FMY26" s="548"/>
      <c r="FMZ26" s="72"/>
      <c r="FNA26" s="72"/>
      <c r="FNM26" s="72"/>
      <c r="FNN26" s="73"/>
      <c r="FNO26" s="548"/>
      <c r="FNP26" s="72"/>
      <c r="FNQ26" s="72"/>
      <c r="FOC26" s="72"/>
      <c r="FOD26" s="73"/>
      <c r="FOE26" s="548"/>
      <c r="FOF26" s="72"/>
      <c r="FOG26" s="72"/>
      <c r="FOS26" s="72"/>
      <c r="FOT26" s="73"/>
      <c r="FOU26" s="548"/>
      <c r="FOV26" s="72"/>
      <c r="FOW26" s="72"/>
      <c r="FPI26" s="72"/>
      <c r="FPJ26" s="73"/>
      <c r="FPK26" s="548"/>
      <c r="FPL26" s="72"/>
      <c r="FPM26" s="72"/>
      <c r="FPY26" s="72"/>
      <c r="FPZ26" s="73"/>
      <c r="FQA26" s="548"/>
      <c r="FQB26" s="72"/>
      <c r="FQC26" s="72"/>
      <c r="FQO26" s="72"/>
      <c r="FQP26" s="73"/>
      <c r="FQQ26" s="548"/>
      <c r="FQR26" s="72"/>
      <c r="FQS26" s="72"/>
      <c r="FRE26" s="72"/>
      <c r="FRF26" s="73"/>
      <c r="FRG26" s="548"/>
      <c r="FRH26" s="72"/>
      <c r="FRI26" s="72"/>
      <c r="FRU26" s="72"/>
      <c r="FRV26" s="73"/>
      <c r="FRW26" s="548"/>
      <c r="FRX26" s="72"/>
      <c r="FRY26" s="72"/>
      <c r="FSK26" s="72"/>
      <c r="FSL26" s="73"/>
      <c r="FSM26" s="548"/>
      <c r="FSN26" s="72"/>
      <c r="FSO26" s="72"/>
      <c r="FTA26" s="72"/>
      <c r="FTB26" s="73"/>
      <c r="FTC26" s="548"/>
      <c r="FTD26" s="72"/>
      <c r="FTE26" s="72"/>
      <c r="FTQ26" s="72"/>
      <c r="FTR26" s="73"/>
      <c r="FTS26" s="548"/>
      <c r="FTT26" s="72"/>
      <c r="FTU26" s="72"/>
      <c r="FUG26" s="72"/>
      <c r="FUH26" s="73"/>
      <c r="FUI26" s="548"/>
      <c r="FUJ26" s="72"/>
      <c r="FUK26" s="72"/>
      <c r="FUW26" s="72"/>
      <c r="FUX26" s="73"/>
      <c r="FUY26" s="548"/>
      <c r="FUZ26" s="72"/>
      <c r="FVA26" s="72"/>
      <c r="FVM26" s="72"/>
      <c r="FVN26" s="73"/>
      <c r="FVO26" s="548"/>
      <c r="FVP26" s="72"/>
      <c r="FVQ26" s="72"/>
      <c r="FWC26" s="72"/>
      <c r="FWD26" s="73"/>
      <c r="FWE26" s="548"/>
      <c r="FWF26" s="72"/>
      <c r="FWG26" s="72"/>
      <c r="FWS26" s="72"/>
      <c r="FWT26" s="73"/>
      <c r="FWU26" s="548"/>
      <c r="FWV26" s="72"/>
      <c r="FWW26" s="72"/>
      <c r="FXI26" s="72"/>
      <c r="FXJ26" s="73"/>
      <c r="FXK26" s="548"/>
      <c r="FXL26" s="72"/>
      <c r="FXM26" s="72"/>
      <c r="FXY26" s="72"/>
      <c r="FXZ26" s="73"/>
      <c r="FYA26" s="548"/>
      <c r="FYB26" s="72"/>
      <c r="FYC26" s="72"/>
      <c r="FYO26" s="72"/>
      <c r="FYP26" s="73"/>
      <c r="FYQ26" s="548"/>
      <c r="FYR26" s="72"/>
      <c r="FYS26" s="72"/>
      <c r="FZE26" s="72"/>
      <c r="FZF26" s="73"/>
      <c r="FZG26" s="548"/>
      <c r="FZH26" s="72"/>
      <c r="FZI26" s="72"/>
      <c r="FZU26" s="72"/>
      <c r="FZV26" s="73"/>
      <c r="FZW26" s="548"/>
      <c r="FZX26" s="72"/>
      <c r="FZY26" s="72"/>
      <c r="GAK26" s="72"/>
      <c r="GAL26" s="73"/>
      <c r="GAM26" s="548"/>
      <c r="GAN26" s="72"/>
      <c r="GAO26" s="72"/>
      <c r="GBA26" s="72"/>
      <c r="GBB26" s="73"/>
      <c r="GBC26" s="548"/>
      <c r="GBD26" s="72"/>
      <c r="GBE26" s="72"/>
      <c r="GBQ26" s="72"/>
      <c r="GBR26" s="73"/>
      <c r="GBS26" s="548"/>
      <c r="GBT26" s="72"/>
      <c r="GBU26" s="72"/>
      <c r="GCG26" s="72"/>
      <c r="GCH26" s="73"/>
      <c r="GCI26" s="548"/>
      <c r="GCJ26" s="72"/>
      <c r="GCK26" s="72"/>
      <c r="GCW26" s="72"/>
      <c r="GCX26" s="73"/>
      <c r="GCY26" s="548"/>
      <c r="GCZ26" s="72"/>
      <c r="GDA26" s="72"/>
      <c r="GDM26" s="72"/>
      <c r="GDN26" s="73"/>
      <c r="GDO26" s="548"/>
      <c r="GDP26" s="72"/>
      <c r="GDQ26" s="72"/>
      <c r="GEC26" s="72"/>
      <c r="GED26" s="73"/>
      <c r="GEE26" s="548"/>
      <c r="GEF26" s="72"/>
      <c r="GEG26" s="72"/>
      <c r="GES26" s="72"/>
      <c r="GET26" s="73"/>
      <c r="GEU26" s="548"/>
      <c r="GEV26" s="72"/>
      <c r="GEW26" s="72"/>
      <c r="GFI26" s="72"/>
      <c r="GFJ26" s="73"/>
      <c r="GFK26" s="548"/>
      <c r="GFL26" s="72"/>
      <c r="GFM26" s="72"/>
      <c r="GFY26" s="72"/>
      <c r="GFZ26" s="73"/>
      <c r="GGA26" s="548"/>
      <c r="GGB26" s="72"/>
      <c r="GGC26" s="72"/>
      <c r="GGO26" s="72"/>
      <c r="GGP26" s="73"/>
      <c r="GGQ26" s="548"/>
      <c r="GGR26" s="72"/>
      <c r="GGS26" s="72"/>
      <c r="GHE26" s="72"/>
      <c r="GHF26" s="73"/>
      <c r="GHG26" s="548"/>
      <c r="GHH26" s="72"/>
      <c r="GHI26" s="72"/>
      <c r="GHU26" s="72"/>
      <c r="GHV26" s="73"/>
      <c r="GHW26" s="548"/>
      <c r="GHX26" s="72"/>
      <c r="GHY26" s="72"/>
      <c r="GIK26" s="72"/>
      <c r="GIL26" s="73"/>
      <c r="GIM26" s="548"/>
      <c r="GIN26" s="72"/>
      <c r="GIO26" s="72"/>
      <c r="GJA26" s="72"/>
      <c r="GJB26" s="73"/>
      <c r="GJC26" s="548"/>
      <c r="GJD26" s="72"/>
      <c r="GJE26" s="72"/>
      <c r="GJQ26" s="72"/>
      <c r="GJR26" s="73"/>
      <c r="GJS26" s="548"/>
      <c r="GJT26" s="72"/>
      <c r="GJU26" s="72"/>
      <c r="GKG26" s="72"/>
      <c r="GKH26" s="73"/>
      <c r="GKI26" s="548"/>
      <c r="GKJ26" s="72"/>
      <c r="GKK26" s="72"/>
      <c r="GKW26" s="72"/>
      <c r="GKX26" s="73"/>
      <c r="GKY26" s="548"/>
      <c r="GKZ26" s="72"/>
      <c r="GLA26" s="72"/>
      <c r="GLM26" s="72"/>
      <c r="GLN26" s="73"/>
      <c r="GLO26" s="548"/>
      <c r="GLP26" s="72"/>
      <c r="GLQ26" s="72"/>
      <c r="GMC26" s="72"/>
      <c r="GMD26" s="73"/>
      <c r="GME26" s="548"/>
      <c r="GMF26" s="72"/>
      <c r="GMG26" s="72"/>
      <c r="GMS26" s="72"/>
      <c r="GMT26" s="73"/>
      <c r="GMU26" s="548"/>
      <c r="GMV26" s="72"/>
      <c r="GMW26" s="72"/>
      <c r="GNI26" s="72"/>
      <c r="GNJ26" s="73"/>
      <c r="GNK26" s="548"/>
      <c r="GNL26" s="72"/>
      <c r="GNM26" s="72"/>
      <c r="GNY26" s="72"/>
      <c r="GNZ26" s="73"/>
      <c r="GOA26" s="548"/>
      <c r="GOB26" s="72"/>
      <c r="GOC26" s="72"/>
      <c r="GOO26" s="72"/>
      <c r="GOP26" s="73"/>
      <c r="GOQ26" s="548"/>
      <c r="GOR26" s="72"/>
      <c r="GOS26" s="72"/>
      <c r="GPE26" s="72"/>
      <c r="GPF26" s="73"/>
      <c r="GPG26" s="548"/>
      <c r="GPH26" s="72"/>
      <c r="GPI26" s="72"/>
      <c r="GPU26" s="72"/>
      <c r="GPV26" s="73"/>
      <c r="GPW26" s="548"/>
      <c r="GPX26" s="72"/>
      <c r="GPY26" s="72"/>
      <c r="GQK26" s="72"/>
      <c r="GQL26" s="73"/>
      <c r="GQM26" s="548"/>
      <c r="GQN26" s="72"/>
      <c r="GQO26" s="72"/>
      <c r="GRA26" s="72"/>
      <c r="GRB26" s="73"/>
      <c r="GRC26" s="548"/>
      <c r="GRD26" s="72"/>
      <c r="GRE26" s="72"/>
      <c r="GRQ26" s="72"/>
      <c r="GRR26" s="73"/>
      <c r="GRS26" s="548"/>
      <c r="GRT26" s="72"/>
      <c r="GRU26" s="72"/>
      <c r="GSG26" s="72"/>
      <c r="GSH26" s="73"/>
      <c r="GSI26" s="548"/>
      <c r="GSJ26" s="72"/>
      <c r="GSK26" s="72"/>
      <c r="GSW26" s="72"/>
      <c r="GSX26" s="73"/>
      <c r="GSY26" s="548"/>
      <c r="GSZ26" s="72"/>
      <c r="GTA26" s="72"/>
      <c r="GTM26" s="72"/>
      <c r="GTN26" s="73"/>
      <c r="GTO26" s="548"/>
      <c r="GTP26" s="72"/>
      <c r="GTQ26" s="72"/>
      <c r="GUC26" s="72"/>
      <c r="GUD26" s="73"/>
      <c r="GUE26" s="548"/>
      <c r="GUF26" s="72"/>
      <c r="GUG26" s="72"/>
      <c r="GUS26" s="72"/>
      <c r="GUT26" s="73"/>
      <c r="GUU26" s="548"/>
      <c r="GUV26" s="72"/>
      <c r="GUW26" s="72"/>
      <c r="GVI26" s="72"/>
      <c r="GVJ26" s="73"/>
      <c r="GVK26" s="548"/>
      <c r="GVL26" s="72"/>
      <c r="GVM26" s="72"/>
      <c r="GVY26" s="72"/>
      <c r="GVZ26" s="73"/>
      <c r="GWA26" s="548"/>
      <c r="GWB26" s="72"/>
      <c r="GWC26" s="72"/>
      <c r="GWO26" s="72"/>
      <c r="GWP26" s="73"/>
      <c r="GWQ26" s="548"/>
      <c r="GWR26" s="72"/>
      <c r="GWS26" s="72"/>
      <c r="GXE26" s="72"/>
      <c r="GXF26" s="73"/>
      <c r="GXG26" s="548"/>
      <c r="GXH26" s="72"/>
      <c r="GXI26" s="72"/>
      <c r="GXU26" s="72"/>
      <c r="GXV26" s="73"/>
      <c r="GXW26" s="548"/>
      <c r="GXX26" s="72"/>
      <c r="GXY26" s="72"/>
      <c r="GYK26" s="72"/>
      <c r="GYL26" s="73"/>
      <c r="GYM26" s="548"/>
      <c r="GYN26" s="72"/>
      <c r="GYO26" s="72"/>
      <c r="GZA26" s="72"/>
      <c r="GZB26" s="73"/>
      <c r="GZC26" s="548"/>
      <c r="GZD26" s="72"/>
      <c r="GZE26" s="72"/>
      <c r="GZQ26" s="72"/>
      <c r="GZR26" s="73"/>
      <c r="GZS26" s="548"/>
      <c r="GZT26" s="72"/>
      <c r="GZU26" s="72"/>
      <c r="HAG26" s="72"/>
      <c r="HAH26" s="73"/>
      <c r="HAI26" s="548"/>
      <c r="HAJ26" s="72"/>
      <c r="HAK26" s="72"/>
      <c r="HAW26" s="72"/>
      <c r="HAX26" s="73"/>
      <c r="HAY26" s="548"/>
      <c r="HAZ26" s="72"/>
      <c r="HBA26" s="72"/>
      <c r="HBM26" s="72"/>
      <c r="HBN26" s="73"/>
      <c r="HBO26" s="548"/>
      <c r="HBP26" s="72"/>
      <c r="HBQ26" s="72"/>
      <c r="HCC26" s="72"/>
      <c r="HCD26" s="73"/>
      <c r="HCE26" s="548"/>
      <c r="HCF26" s="72"/>
      <c r="HCG26" s="72"/>
      <c r="HCS26" s="72"/>
      <c r="HCT26" s="73"/>
      <c r="HCU26" s="548"/>
      <c r="HCV26" s="72"/>
      <c r="HCW26" s="72"/>
      <c r="HDI26" s="72"/>
      <c r="HDJ26" s="73"/>
      <c r="HDK26" s="548"/>
      <c r="HDL26" s="72"/>
      <c r="HDM26" s="72"/>
      <c r="HDY26" s="72"/>
      <c r="HDZ26" s="73"/>
      <c r="HEA26" s="548"/>
      <c r="HEB26" s="72"/>
      <c r="HEC26" s="72"/>
      <c r="HEO26" s="72"/>
      <c r="HEP26" s="73"/>
      <c r="HEQ26" s="548"/>
      <c r="HER26" s="72"/>
      <c r="HES26" s="72"/>
      <c r="HFE26" s="72"/>
      <c r="HFF26" s="73"/>
      <c r="HFG26" s="548"/>
      <c r="HFH26" s="72"/>
      <c r="HFI26" s="72"/>
      <c r="HFU26" s="72"/>
      <c r="HFV26" s="73"/>
      <c r="HFW26" s="548"/>
      <c r="HFX26" s="72"/>
      <c r="HFY26" s="72"/>
      <c r="HGK26" s="72"/>
      <c r="HGL26" s="73"/>
      <c r="HGM26" s="548"/>
      <c r="HGN26" s="72"/>
      <c r="HGO26" s="72"/>
      <c r="HHA26" s="72"/>
      <c r="HHB26" s="73"/>
      <c r="HHC26" s="548"/>
      <c r="HHD26" s="72"/>
      <c r="HHE26" s="72"/>
      <c r="HHQ26" s="72"/>
      <c r="HHR26" s="73"/>
      <c r="HHS26" s="548"/>
      <c r="HHT26" s="72"/>
      <c r="HHU26" s="72"/>
      <c r="HIG26" s="72"/>
      <c r="HIH26" s="73"/>
      <c r="HII26" s="548"/>
      <c r="HIJ26" s="72"/>
      <c r="HIK26" s="72"/>
      <c r="HIW26" s="72"/>
      <c r="HIX26" s="73"/>
      <c r="HIY26" s="548"/>
      <c r="HIZ26" s="72"/>
      <c r="HJA26" s="72"/>
      <c r="HJM26" s="72"/>
      <c r="HJN26" s="73"/>
      <c r="HJO26" s="548"/>
      <c r="HJP26" s="72"/>
      <c r="HJQ26" s="72"/>
      <c r="HKC26" s="72"/>
      <c r="HKD26" s="73"/>
      <c r="HKE26" s="548"/>
      <c r="HKF26" s="72"/>
      <c r="HKG26" s="72"/>
      <c r="HKS26" s="72"/>
      <c r="HKT26" s="73"/>
      <c r="HKU26" s="548"/>
      <c r="HKV26" s="72"/>
      <c r="HKW26" s="72"/>
      <c r="HLI26" s="72"/>
      <c r="HLJ26" s="73"/>
      <c r="HLK26" s="548"/>
      <c r="HLL26" s="72"/>
      <c r="HLM26" s="72"/>
      <c r="HLY26" s="72"/>
      <c r="HLZ26" s="73"/>
      <c r="HMA26" s="548"/>
      <c r="HMB26" s="72"/>
      <c r="HMC26" s="72"/>
      <c r="HMO26" s="72"/>
      <c r="HMP26" s="73"/>
      <c r="HMQ26" s="548"/>
      <c r="HMR26" s="72"/>
      <c r="HMS26" s="72"/>
      <c r="HNE26" s="72"/>
      <c r="HNF26" s="73"/>
      <c r="HNG26" s="548"/>
      <c r="HNH26" s="72"/>
      <c r="HNI26" s="72"/>
      <c r="HNU26" s="72"/>
      <c r="HNV26" s="73"/>
      <c r="HNW26" s="548"/>
      <c r="HNX26" s="72"/>
      <c r="HNY26" s="72"/>
      <c r="HOK26" s="72"/>
      <c r="HOL26" s="73"/>
      <c r="HOM26" s="548"/>
      <c r="HON26" s="72"/>
      <c r="HOO26" s="72"/>
      <c r="HPA26" s="72"/>
      <c r="HPB26" s="73"/>
      <c r="HPC26" s="548"/>
      <c r="HPD26" s="72"/>
      <c r="HPE26" s="72"/>
      <c r="HPQ26" s="72"/>
      <c r="HPR26" s="73"/>
      <c r="HPS26" s="548"/>
      <c r="HPT26" s="72"/>
      <c r="HPU26" s="72"/>
      <c r="HQG26" s="72"/>
      <c r="HQH26" s="73"/>
      <c r="HQI26" s="548"/>
      <c r="HQJ26" s="72"/>
      <c r="HQK26" s="72"/>
      <c r="HQW26" s="72"/>
      <c r="HQX26" s="73"/>
      <c r="HQY26" s="548"/>
      <c r="HQZ26" s="72"/>
      <c r="HRA26" s="72"/>
      <c r="HRM26" s="72"/>
      <c r="HRN26" s="73"/>
      <c r="HRO26" s="548"/>
      <c r="HRP26" s="72"/>
      <c r="HRQ26" s="72"/>
      <c r="HSC26" s="72"/>
      <c r="HSD26" s="73"/>
      <c r="HSE26" s="548"/>
      <c r="HSF26" s="72"/>
      <c r="HSG26" s="72"/>
      <c r="HSS26" s="72"/>
      <c r="HST26" s="73"/>
      <c r="HSU26" s="548"/>
      <c r="HSV26" s="72"/>
      <c r="HSW26" s="72"/>
      <c r="HTI26" s="72"/>
      <c r="HTJ26" s="73"/>
      <c r="HTK26" s="548"/>
      <c r="HTL26" s="72"/>
      <c r="HTM26" s="72"/>
      <c r="HTY26" s="72"/>
      <c r="HTZ26" s="73"/>
      <c r="HUA26" s="548"/>
      <c r="HUB26" s="72"/>
      <c r="HUC26" s="72"/>
      <c r="HUO26" s="72"/>
      <c r="HUP26" s="73"/>
      <c r="HUQ26" s="548"/>
      <c r="HUR26" s="72"/>
      <c r="HUS26" s="72"/>
      <c r="HVE26" s="72"/>
      <c r="HVF26" s="73"/>
      <c r="HVG26" s="548"/>
      <c r="HVH26" s="72"/>
      <c r="HVI26" s="72"/>
      <c r="HVU26" s="72"/>
      <c r="HVV26" s="73"/>
      <c r="HVW26" s="548"/>
      <c r="HVX26" s="72"/>
      <c r="HVY26" s="72"/>
      <c r="HWK26" s="72"/>
      <c r="HWL26" s="73"/>
      <c r="HWM26" s="548"/>
      <c r="HWN26" s="72"/>
      <c r="HWO26" s="72"/>
      <c r="HXA26" s="72"/>
      <c r="HXB26" s="73"/>
      <c r="HXC26" s="548"/>
      <c r="HXD26" s="72"/>
      <c r="HXE26" s="72"/>
      <c r="HXQ26" s="72"/>
      <c r="HXR26" s="73"/>
      <c r="HXS26" s="548"/>
      <c r="HXT26" s="72"/>
      <c r="HXU26" s="72"/>
      <c r="HYG26" s="72"/>
      <c r="HYH26" s="73"/>
      <c r="HYI26" s="548"/>
      <c r="HYJ26" s="72"/>
      <c r="HYK26" s="72"/>
      <c r="HYW26" s="72"/>
      <c r="HYX26" s="73"/>
      <c r="HYY26" s="548"/>
      <c r="HYZ26" s="72"/>
      <c r="HZA26" s="72"/>
      <c r="HZM26" s="72"/>
      <c r="HZN26" s="73"/>
      <c r="HZO26" s="548"/>
      <c r="HZP26" s="72"/>
      <c r="HZQ26" s="72"/>
      <c r="IAC26" s="72"/>
      <c r="IAD26" s="73"/>
      <c r="IAE26" s="548"/>
      <c r="IAF26" s="72"/>
      <c r="IAG26" s="72"/>
      <c r="IAS26" s="72"/>
      <c r="IAT26" s="73"/>
      <c r="IAU26" s="548"/>
      <c r="IAV26" s="72"/>
      <c r="IAW26" s="72"/>
      <c r="IBI26" s="72"/>
      <c r="IBJ26" s="73"/>
      <c r="IBK26" s="548"/>
      <c r="IBL26" s="72"/>
      <c r="IBM26" s="72"/>
      <c r="IBY26" s="72"/>
      <c r="IBZ26" s="73"/>
      <c r="ICA26" s="548"/>
      <c r="ICB26" s="72"/>
      <c r="ICC26" s="72"/>
      <c r="ICO26" s="72"/>
      <c r="ICP26" s="73"/>
      <c r="ICQ26" s="548"/>
      <c r="ICR26" s="72"/>
      <c r="ICS26" s="72"/>
      <c r="IDE26" s="72"/>
      <c r="IDF26" s="73"/>
      <c r="IDG26" s="548"/>
      <c r="IDH26" s="72"/>
      <c r="IDI26" s="72"/>
      <c r="IDU26" s="72"/>
      <c r="IDV26" s="73"/>
      <c r="IDW26" s="548"/>
      <c r="IDX26" s="72"/>
      <c r="IDY26" s="72"/>
      <c r="IEK26" s="72"/>
      <c r="IEL26" s="73"/>
      <c r="IEM26" s="548"/>
      <c r="IEN26" s="72"/>
      <c r="IEO26" s="72"/>
      <c r="IFA26" s="72"/>
      <c r="IFB26" s="73"/>
      <c r="IFC26" s="548"/>
      <c r="IFD26" s="72"/>
      <c r="IFE26" s="72"/>
      <c r="IFQ26" s="72"/>
      <c r="IFR26" s="73"/>
      <c r="IFS26" s="548"/>
      <c r="IFT26" s="72"/>
      <c r="IFU26" s="72"/>
      <c r="IGG26" s="72"/>
      <c r="IGH26" s="73"/>
      <c r="IGI26" s="548"/>
      <c r="IGJ26" s="72"/>
      <c r="IGK26" s="72"/>
      <c r="IGW26" s="72"/>
      <c r="IGX26" s="73"/>
      <c r="IGY26" s="548"/>
      <c r="IGZ26" s="72"/>
      <c r="IHA26" s="72"/>
      <c r="IHM26" s="72"/>
      <c r="IHN26" s="73"/>
      <c r="IHO26" s="548"/>
      <c r="IHP26" s="72"/>
      <c r="IHQ26" s="72"/>
      <c r="IIC26" s="72"/>
      <c r="IID26" s="73"/>
      <c r="IIE26" s="548"/>
      <c r="IIF26" s="72"/>
      <c r="IIG26" s="72"/>
      <c r="IIS26" s="72"/>
      <c r="IIT26" s="73"/>
      <c r="IIU26" s="548"/>
      <c r="IIV26" s="72"/>
      <c r="IIW26" s="72"/>
      <c r="IJI26" s="72"/>
      <c r="IJJ26" s="73"/>
      <c r="IJK26" s="548"/>
      <c r="IJL26" s="72"/>
      <c r="IJM26" s="72"/>
      <c r="IJY26" s="72"/>
      <c r="IJZ26" s="73"/>
      <c r="IKA26" s="548"/>
      <c r="IKB26" s="72"/>
      <c r="IKC26" s="72"/>
      <c r="IKO26" s="72"/>
      <c r="IKP26" s="73"/>
      <c r="IKQ26" s="548"/>
      <c r="IKR26" s="72"/>
      <c r="IKS26" s="72"/>
      <c r="ILE26" s="72"/>
      <c r="ILF26" s="73"/>
      <c r="ILG26" s="548"/>
      <c r="ILH26" s="72"/>
      <c r="ILI26" s="72"/>
      <c r="ILU26" s="72"/>
      <c r="ILV26" s="73"/>
      <c r="ILW26" s="548"/>
      <c r="ILX26" s="72"/>
      <c r="ILY26" s="72"/>
      <c r="IMK26" s="72"/>
      <c r="IML26" s="73"/>
      <c r="IMM26" s="548"/>
      <c r="IMN26" s="72"/>
      <c r="IMO26" s="72"/>
      <c r="INA26" s="72"/>
      <c r="INB26" s="73"/>
      <c r="INC26" s="548"/>
      <c r="IND26" s="72"/>
      <c r="INE26" s="72"/>
      <c r="INQ26" s="72"/>
      <c r="INR26" s="73"/>
      <c r="INS26" s="548"/>
      <c r="INT26" s="72"/>
      <c r="INU26" s="72"/>
      <c r="IOG26" s="72"/>
      <c r="IOH26" s="73"/>
      <c r="IOI26" s="548"/>
      <c r="IOJ26" s="72"/>
      <c r="IOK26" s="72"/>
      <c r="IOW26" s="72"/>
      <c r="IOX26" s="73"/>
      <c r="IOY26" s="548"/>
      <c r="IOZ26" s="72"/>
      <c r="IPA26" s="72"/>
      <c r="IPM26" s="72"/>
      <c r="IPN26" s="73"/>
      <c r="IPO26" s="548"/>
      <c r="IPP26" s="72"/>
      <c r="IPQ26" s="72"/>
      <c r="IQC26" s="72"/>
      <c r="IQD26" s="73"/>
      <c r="IQE26" s="548"/>
      <c r="IQF26" s="72"/>
      <c r="IQG26" s="72"/>
      <c r="IQS26" s="72"/>
      <c r="IQT26" s="73"/>
      <c r="IQU26" s="548"/>
      <c r="IQV26" s="72"/>
      <c r="IQW26" s="72"/>
      <c r="IRI26" s="72"/>
      <c r="IRJ26" s="73"/>
      <c r="IRK26" s="548"/>
      <c r="IRL26" s="72"/>
      <c r="IRM26" s="72"/>
      <c r="IRY26" s="72"/>
      <c r="IRZ26" s="73"/>
      <c r="ISA26" s="548"/>
      <c r="ISB26" s="72"/>
      <c r="ISC26" s="72"/>
      <c r="ISO26" s="72"/>
      <c r="ISP26" s="73"/>
      <c r="ISQ26" s="548"/>
      <c r="ISR26" s="72"/>
      <c r="ISS26" s="72"/>
      <c r="ITE26" s="72"/>
      <c r="ITF26" s="73"/>
      <c r="ITG26" s="548"/>
      <c r="ITH26" s="72"/>
      <c r="ITI26" s="72"/>
      <c r="ITU26" s="72"/>
      <c r="ITV26" s="73"/>
      <c r="ITW26" s="548"/>
      <c r="ITX26" s="72"/>
      <c r="ITY26" s="72"/>
      <c r="IUK26" s="72"/>
      <c r="IUL26" s="73"/>
      <c r="IUM26" s="548"/>
      <c r="IUN26" s="72"/>
      <c r="IUO26" s="72"/>
      <c r="IVA26" s="72"/>
      <c r="IVB26" s="73"/>
      <c r="IVC26" s="548"/>
      <c r="IVD26" s="72"/>
      <c r="IVE26" s="72"/>
      <c r="IVQ26" s="72"/>
      <c r="IVR26" s="73"/>
      <c r="IVS26" s="548"/>
      <c r="IVT26" s="72"/>
      <c r="IVU26" s="72"/>
      <c r="IWG26" s="72"/>
      <c r="IWH26" s="73"/>
      <c r="IWI26" s="548"/>
      <c r="IWJ26" s="72"/>
      <c r="IWK26" s="72"/>
      <c r="IWW26" s="72"/>
      <c r="IWX26" s="73"/>
      <c r="IWY26" s="548"/>
      <c r="IWZ26" s="72"/>
      <c r="IXA26" s="72"/>
      <c r="IXM26" s="72"/>
      <c r="IXN26" s="73"/>
      <c r="IXO26" s="548"/>
      <c r="IXP26" s="72"/>
      <c r="IXQ26" s="72"/>
      <c r="IYC26" s="72"/>
      <c r="IYD26" s="73"/>
      <c r="IYE26" s="548"/>
      <c r="IYF26" s="72"/>
      <c r="IYG26" s="72"/>
      <c r="IYS26" s="72"/>
      <c r="IYT26" s="73"/>
      <c r="IYU26" s="548"/>
      <c r="IYV26" s="72"/>
      <c r="IYW26" s="72"/>
      <c r="IZI26" s="72"/>
      <c r="IZJ26" s="73"/>
      <c r="IZK26" s="548"/>
      <c r="IZL26" s="72"/>
      <c r="IZM26" s="72"/>
      <c r="IZY26" s="72"/>
      <c r="IZZ26" s="73"/>
      <c r="JAA26" s="548"/>
      <c r="JAB26" s="72"/>
      <c r="JAC26" s="72"/>
      <c r="JAO26" s="72"/>
      <c r="JAP26" s="73"/>
      <c r="JAQ26" s="548"/>
      <c r="JAR26" s="72"/>
      <c r="JAS26" s="72"/>
      <c r="JBE26" s="72"/>
      <c r="JBF26" s="73"/>
      <c r="JBG26" s="548"/>
      <c r="JBH26" s="72"/>
      <c r="JBI26" s="72"/>
      <c r="JBU26" s="72"/>
      <c r="JBV26" s="73"/>
      <c r="JBW26" s="548"/>
      <c r="JBX26" s="72"/>
      <c r="JBY26" s="72"/>
      <c r="JCK26" s="72"/>
      <c r="JCL26" s="73"/>
      <c r="JCM26" s="548"/>
      <c r="JCN26" s="72"/>
      <c r="JCO26" s="72"/>
      <c r="JDA26" s="72"/>
      <c r="JDB26" s="73"/>
      <c r="JDC26" s="548"/>
      <c r="JDD26" s="72"/>
      <c r="JDE26" s="72"/>
      <c r="JDQ26" s="72"/>
      <c r="JDR26" s="73"/>
      <c r="JDS26" s="548"/>
      <c r="JDT26" s="72"/>
      <c r="JDU26" s="72"/>
      <c r="JEG26" s="72"/>
      <c r="JEH26" s="73"/>
      <c r="JEI26" s="548"/>
      <c r="JEJ26" s="72"/>
      <c r="JEK26" s="72"/>
      <c r="JEW26" s="72"/>
      <c r="JEX26" s="73"/>
      <c r="JEY26" s="548"/>
      <c r="JEZ26" s="72"/>
      <c r="JFA26" s="72"/>
      <c r="JFM26" s="72"/>
      <c r="JFN26" s="73"/>
      <c r="JFO26" s="548"/>
      <c r="JFP26" s="72"/>
      <c r="JFQ26" s="72"/>
      <c r="JGC26" s="72"/>
      <c r="JGD26" s="73"/>
      <c r="JGE26" s="548"/>
      <c r="JGF26" s="72"/>
      <c r="JGG26" s="72"/>
      <c r="JGS26" s="72"/>
      <c r="JGT26" s="73"/>
      <c r="JGU26" s="548"/>
      <c r="JGV26" s="72"/>
      <c r="JGW26" s="72"/>
      <c r="JHI26" s="72"/>
      <c r="JHJ26" s="73"/>
      <c r="JHK26" s="548"/>
      <c r="JHL26" s="72"/>
      <c r="JHM26" s="72"/>
      <c r="JHY26" s="72"/>
      <c r="JHZ26" s="73"/>
      <c r="JIA26" s="548"/>
      <c r="JIB26" s="72"/>
      <c r="JIC26" s="72"/>
      <c r="JIO26" s="72"/>
      <c r="JIP26" s="73"/>
      <c r="JIQ26" s="548"/>
      <c r="JIR26" s="72"/>
      <c r="JIS26" s="72"/>
      <c r="JJE26" s="72"/>
      <c r="JJF26" s="73"/>
      <c r="JJG26" s="548"/>
      <c r="JJH26" s="72"/>
      <c r="JJI26" s="72"/>
      <c r="JJU26" s="72"/>
      <c r="JJV26" s="73"/>
      <c r="JJW26" s="548"/>
      <c r="JJX26" s="72"/>
      <c r="JJY26" s="72"/>
      <c r="JKK26" s="72"/>
      <c r="JKL26" s="73"/>
      <c r="JKM26" s="548"/>
      <c r="JKN26" s="72"/>
      <c r="JKO26" s="72"/>
      <c r="JLA26" s="72"/>
      <c r="JLB26" s="73"/>
      <c r="JLC26" s="548"/>
      <c r="JLD26" s="72"/>
      <c r="JLE26" s="72"/>
      <c r="JLQ26" s="72"/>
      <c r="JLR26" s="73"/>
      <c r="JLS26" s="548"/>
      <c r="JLT26" s="72"/>
      <c r="JLU26" s="72"/>
      <c r="JMG26" s="72"/>
      <c r="JMH26" s="73"/>
      <c r="JMI26" s="548"/>
      <c r="JMJ26" s="72"/>
      <c r="JMK26" s="72"/>
      <c r="JMW26" s="72"/>
      <c r="JMX26" s="73"/>
      <c r="JMY26" s="548"/>
      <c r="JMZ26" s="72"/>
      <c r="JNA26" s="72"/>
      <c r="JNM26" s="72"/>
      <c r="JNN26" s="73"/>
      <c r="JNO26" s="548"/>
      <c r="JNP26" s="72"/>
      <c r="JNQ26" s="72"/>
      <c r="JOC26" s="72"/>
      <c r="JOD26" s="73"/>
      <c r="JOE26" s="548"/>
      <c r="JOF26" s="72"/>
      <c r="JOG26" s="72"/>
      <c r="JOS26" s="72"/>
      <c r="JOT26" s="73"/>
      <c r="JOU26" s="548"/>
      <c r="JOV26" s="72"/>
      <c r="JOW26" s="72"/>
      <c r="JPI26" s="72"/>
      <c r="JPJ26" s="73"/>
      <c r="JPK26" s="548"/>
      <c r="JPL26" s="72"/>
      <c r="JPM26" s="72"/>
      <c r="JPY26" s="72"/>
      <c r="JPZ26" s="73"/>
      <c r="JQA26" s="548"/>
      <c r="JQB26" s="72"/>
      <c r="JQC26" s="72"/>
      <c r="JQO26" s="72"/>
      <c r="JQP26" s="73"/>
      <c r="JQQ26" s="548"/>
      <c r="JQR26" s="72"/>
      <c r="JQS26" s="72"/>
      <c r="JRE26" s="72"/>
      <c r="JRF26" s="73"/>
      <c r="JRG26" s="548"/>
      <c r="JRH26" s="72"/>
      <c r="JRI26" s="72"/>
      <c r="JRU26" s="72"/>
      <c r="JRV26" s="73"/>
      <c r="JRW26" s="548"/>
      <c r="JRX26" s="72"/>
      <c r="JRY26" s="72"/>
      <c r="JSK26" s="72"/>
      <c r="JSL26" s="73"/>
      <c r="JSM26" s="548"/>
      <c r="JSN26" s="72"/>
      <c r="JSO26" s="72"/>
      <c r="JTA26" s="72"/>
      <c r="JTB26" s="73"/>
      <c r="JTC26" s="548"/>
      <c r="JTD26" s="72"/>
      <c r="JTE26" s="72"/>
      <c r="JTQ26" s="72"/>
      <c r="JTR26" s="73"/>
      <c r="JTS26" s="548"/>
      <c r="JTT26" s="72"/>
      <c r="JTU26" s="72"/>
      <c r="JUG26" s="72"/>
      <c r="JUH26" s="73"/>
      <c r="JUI26" s="548"/>
      <c r="JUJ26" s="72"/>
      <c r="JUK26" s="72"/>
      <c r="JUW26" s="72"/>
      <c r="JUX26" s="73"/>
      <c r="JUY26" s="548"/>
      <c r="JUZ26" s="72"/>
      <c r="JVA26" s="72"/>
      <c r="JVM26" s="72"/>
      <c r="JVN26" s="73"/>
      <c r="JVO26" s="548"/>
      <c r="JVP26" s="72"/>
      <c r="JVQ26" s="72"/>
      <c r="JWC26" s="72"/>
      <c r="JWD26" s="73"/>
      <c r="JWE26" s="548"/>
      <c r="JWF26" s="72"/>
      <c r="JWG26" s="72"/>
      <c r="JWS26" s="72"/>
      <c r="JWT26" s="73"/>
      <c r="JWU26" s="548"/>
      <c r="JWV26" s="72"/>
      <c r="JWW26" s="72"/>
      <c r="JXI26" s="72"/>
      <c r="JXJ26" s="73"/>
      <c r="JXK26" s="548"/>
      <c r="JXL26" s="72"/>
      <c r="JXM26" s="72"/>
      <c r="JXY26" s="72"/>
      <c r="JXZ26" s="73"/>
      <c r="JYA26" s="548"/>
      <c r="JYB26" s="72"/>
      <c r="JYC26" s="72"/>
      <c r="JYO26" s="72"/>
      <c r="JYP26" s="73"/>
      <c r="JYQ26" s="548"/>
      <c r="JYR26" s="72"/>
      <c r="JYS26" s="72"/>
      <c r="JZE26" s="72"/>
      <c r="JZF26" s="73"/>
      <c r="JZG26" s="548"/>
      <c r="JZH26" s="72"/>
      <c r="JZI26" s="72"/>
      <c r="JZU26" s="72"/>
      <c r="JZV26" s="73"/>
      <c r="JZW26" s="548"/>
      <c r="JZX26" s="72"/>
      <c r="JZY26" s="72"/>
      <c r="KAK26" s="72"/>
      <c r="KAL26" s="73"/>
      <c r="KAM26" s="548"/>
      <c r="KAN26" s="72"/>
      <c r="KAO26" s="72"/>
      <c r="KBA26" s="72"/>
      <c r="KBB26" s="73"/>
      <c r="KBC26" s="548"/>
      <c r="KBD26" s="72"/>
      <c r="KBE26" s="72"/>
      <c r="KBQ26" s="72"/>
      <c r="KBR26" s="73"/>
      <c r="KBS26" s="548"/>
      <c r="KBT26" s="72"/>
      <c r="KBU26" s="72"/>
      <c r="KCG26" s="72"/>
      <c r="KCH26" s="73"/>
      <c r="KCI26" s="548"/>
      <c r="KCJ26" s="72"/>
      <c r="KCK26" s="72"/>
      <c r="KCW26" s="72"/>
      <c r="KCX26" s="73"/>
      <c r="KCY26" s="548"/>
      <c r="KCZ26" s="72"/>
      <c r="KDA26" s="72"/>
      <c r="KDM26" s="72"/>
      <c r="KDN26" s="73"/>
      <c r="KDO26" s="548"/>
      <c r="KDP26" s="72"/>
      <c r="KDQ26" s="72"/>
      <c r="KEC26" s="72"/>
      <c r="KED26" s="73"/>
      <c r="KEE26" s="548"/>
      <c r="KEF26" s="72"/>
      <c r="KEG26" s="72"/>
      <c r="KES26" s="72"/>
      <c r="KET26" s="73"/>
      <c r="KEU26" s="548"/>
      <c r="KEV26" s="72"/>
      <c r="KEW26" s="72"/>
      <c r="KFI26" s="72"/>
      <c r="KFJ26" s="73"/>
      <c r="KFK26" s="548"/>
      <c r="KFL26" s="72"/>
      <c r="KFM26" s="72"/>
      <c r="KFY26" s="72"/>
      <c r="KFZ26" s="73"/>
      <c r="KGA26" s="548"/>
      <c r="KGB26" s="72"/>
      <c r="KGC26" s="72"/>
      <c r="KGO26" s="72"/>
      <c r="KGP26" s="73"/>
      <c r="KGQ26" s="548"/>
      <c r="KGR26" s="72"/>
      <c r="KGS26" s="72"/>
      <c r="KHE26" s="72"/>
      <c r="KHF26" s="73"/>
      <c r="KHG26" s="548"/>
      <c r="KHH26" s="72"/>
      <c r="KHI26" s="72"/>
      <c r="KHU26" s="72"/>
      <c r="KHV26" s="73"/>
      <c r="KHW26" s="548"/>
      <c r="KHX26" s="72"/>
      <c r="KHY26" s="72"/>
      <c r="KIK26" s="72"/>
      <c r="KIL26" s="73"/>
      <c r="KIM26" s="548"/>
      <c r="KIN26" s="72"/>
      <c r="KIO26" s="72"/>
      <c r="KJA26" s="72"/>
      <c r="KJB26" s="73"/>
      <c r="KJC26" s="548"/>
      <c r="KJD26" s="72"/>
      <c r="KJE26" s="72"/>
      <c r="KJQ26" s="72"/>
      <c r="KJR26" s="73"/>
      <c r="KJS26" s="548"/>
      <c r="KJT26" s="72"/>
      <c r="KJU26" s="72"/>
      <c r="KKG26" s="72"/>
      <c r="KKH26" s="73"/>
      <c r="KKI26" s="548"/>
      <c r="KKJ26" s="72"/>
      <c r="KKK26" s="72"/>
      <c r="KKW26" s="72"/>
      <c r="KKX26" s="73"/>
      <c r="KKY26" s="548"/>
      <c r="KKZ26" s="72"/>
      <c r="KLA26" s="72"/>
      <c r="KLM26" s="72"/>
      <c r="KLN26" s="73"/>
      <c r="KLO26" s="548"/>
      <c r="KLP26" s="72"/>
      <c r="KLQ26" s="72"/>
      <c r="KMC26" s="72"/>
      <c r="KMD26" s="73"/>
      <c r="KME26" s="548"/>
      <c r="KMF26" s="72"/>
      <c r="KMG26" s="72"/>
      <c r="KMS26" s="72"/>
      <c r="KMT26" s="73"/>
      <c r="KMU26" s="548"/>
      <c r="KMV26" s="72"/>
      <c r="KMW26" s="72"/>
      <c r="KNI26" s="72"/>
      <c r="KNJ26" s="73"/>
      <c r="KNK26" s="548"/>
      <c r="KNL26" s="72"/>
      <c r="KNM26" s="72"/>
      <c r="KNY26" s="72"/>
      <c r="KNZ26" s="73"/>
      <c r="KOA26" s="548"/>
      <c r="KOB26" s="72"/>
      <c r="KOC26" s="72"/>
      <c r="KOO26" s="72"/>
      <c r="KOP26" s="73"/>
      <c r="KOQ26" s="548"/>
      <c r="KOR26" s="72"/>
      <c r="KOS26" s="72"/>
      <c r="KPE26" s="72"/>
      <c r="KPF26" s="73"/>
      <c r="KPG26" s="548"/>
      <c r="KPH26" s="72"/>
      <c r="KPI26" s="72"/>
      <c r="KPU26" s="72"/>
      <c r="KPV26" s="73"/>
      <c r="KPW26" s="548"/>
      <c r="KPX26" s="72"/>
      <c r="KPY26" s="72"/>
      <c r="KQK26" s="72"/>
      <c r="KQL26" s="73"/>
      <c r="KQM26" s="548"/>
      <c r="KQN26" s="72"/>
      <c r="KQO26" s="72"/>
      <c r="KRA26" s="72"/>
      <c r="KRB26" s="73"/>
      <c r="KRC26" s="548"/>
      <c r="KRD26" s="72"/>
      <c r="KRE26" s="72"/>
      <c r="KRQ26" s="72"/>
      <c r="KRR26" s="73"/>
      <c r="KRS26" s="548"/>
      <c r="KRT26" s="72"/>
      <c r="KRU26" s="72"/>
      <c r="KSG26" s="72"/>
      <c r="KSH26" s="73"/>
      <c r="KSI26" s="548"/>
      <c r="KSJ26" s="72"/>
      <c r="KSK26" s="72"/>
      <c r="KSW26" s="72"/>
      <c r="KSX26" s="73"/>
      <c r="KSY26" s="548"/>
      <c r="KSZ26" s="72"/>
      <c r="KTA26" s="72"/>
      <c r="KTM26" s="72"/>
      <c r="KTN26" s="73"/>
      <c r="KTO26" s="548"/>
      <c r="KTP26" s="72"/>
      <c r="KTQ26" s="72"/>
      <c r="KUC26" s="72"/>
      <c r="KUD26" s="73"/>
      <c r="KUE26" s="548"/>
      <c r="KUF26" s="72"/>
      <c r="KUG26" s="72"/>
      <c r="KUS26" s="72"/>
      <c r="KUT26" s="73"/>
      <c r="KUU26" s="548"/>
      <c r="KUV26" s="72"/>
      <c r="KUW26" s="72"/>
      <c r="KVI26" s="72"/>
      <c r="KVJ26" s="73"/>
      <c r="KVK26" s="548"/>
      <c r="KVL26" s="72"/>
      <c r="KVM26" s="72"/>
      <c r="KVY26" s="72"/>
      <c r="KVZ26" s="73"/>
      <c r="KWA26" s="548"/>
      <c r="KWB26" s="72"/>
      <c r="KWC26" s="72"/>
      <c r="KWO26" s="72"/>
      <c r="KWP26" s="73"/>
      <c r="KWQ26" s="548"/>
      <c r="KWR26" s="72"/>
      <c r="KWS26" s="72"/>
      <c r="KXE26" s="72"/>
      <c r="KXF26" s="73"/>
      <c r="KXG26" s="548"/>
      <c r="KXH26" s="72"/>
      <c r="KXI26" s="72"/>
      <c r="KXU26" s="72"/>
      <c r="KXV26" s="73"/>
      <c r="KXW26" s="548"/>
      <c r="KXX26" s="72"/>
      <c r="KXY26" s="72"/>
      <c r="KYK26" s="72"/>
      <c r="KYL26" s="73"/>
      <c r="KYM26" s="548"/>
      <c r="KYN26" s="72"/>
      <c r="KYO26" s="72"/>
      <c r="KZA26" s="72"/>
      <c r="KZB26" s="73"/>
      <c r="KZC26" s="548"/>
      <c r="KZD26" s="72"/>
      <c r="KZE26" s="72"/>
      <c r="KZQ26" s="72"/>
      <c r="KZR26" s="73"/>
      <c r="KZS26" s="548"/>
      <c r="KZT26" s="72"/>
      <c r="KZU26" s="72"/>
      <c r="LAG26" s="72"/>
      <c r="LAH26" s="73"/>
      <c r="LAI26" s="548"/>
      <c r="LAJ26" s="72"/>
      <c r="LAK26" s="72"/>
      <c r="LAW26" s="72"/>
      <c r="LAX26" s="73"/>
      <c r="LAY26" s="548"/>
      <c r="LAZ26" s="72"/>
      <c r="LBA26" s="72"/>
      <c r="LBM26" s="72"/>
      <c r="LBN26" s="73"/>
      <c r="LBO26" s="548"/>
      <c r="LBP26" s="72"/>
      <c r="LBQ26" s="72"/>
      <c r="LCC26" s="72"/>
      <c r="LCD26" s="73"/>
      <c r="LCE26" s="548"/>
      <c r="LCF26" s="72"/>
      <c r="LCG26" s="72"/>
      <c r="LCS26" s="72"/>
      <c r="LCT26" s="73"/>
      <c r="LCU26" s="548"/>
      <c r="LCV26" s="72"/>
      <c r="LCW26" s="72"/>
      <c r="LDI26" s="72"/>
      <c r="LDJ26" s="73"/>
      <c r="LDK26" s="548"/>
      <c r="LDL26" s="72"/>
      <c r="LDM26" s="72"/>
      <c r="LDY26" s="72"/>
      <c r="LDZ26" s="73"/>
      <c r="LEA26" s="548"/>
      <c r="LEB26" s="72"/>
      <c r="LEC26" s="72"/>
      <c r="LEO26" s="72"/>
      <c r="LEP26" s="73"/>
      <c r="LEQ26" s="548"/>
      <c r="LER26" s="72"/>
      <c r="LES26" s="72"/>
      <c r="LFE26" s="72"/>
      <c r="LFF26" s="73"/>
      <c r="LFG26" s="548"/>
      <c r="LFH26" s="72"/>
      <c r="LFI26" s="72"/>
      <c r="LFU26" s="72"/>
      <c r="LFV26" s="73"/>
      <c r="LFW26" s="548"/>
      <c r="LFX26" s="72"/>
      <c r="LFY26" s="72"/>
      <c r="LGK26" s="72"/>
      <c r="LGL26" s="73"/>
      <c r="LGM26" s="548"/>
      <c r="LGN26" s="72"/>
      <c r="LGO26" s="72"/>
      <c r="LHA26" s="72"/>
      <c r="LHB26" s="73"/>
      <c r="LHC26" s="548"/>
      <c r="LHD26" s="72"/>
      <c r="LHE26" s="72"/>
      <c r="LHQ26" s="72"/>
      <c r="LHR26" s="73"/>
      <c r="LHS26" s="548"/>
      <c r="LHT26" s="72"/>
      <c r="LHU26" s="72"/>
      <c r="LIG26" s="72"/>
      <c r="LIH26" s="73"/>
      <c r="LII26" s="548"/>
      <c r="LIJ26" s="72"/>
      <c r="LIK26" s="72"/>
      <c r="LIW26" s="72"/>
      <c r="LIX26" s="73"/>
      <c r="LIY26" s="548"/>
      <c r="LIZ26" s="72"/>
      <c r="LJA26" s="72"/>
      <c r="LJM26" s="72"/>
      <c r="LJN26" s="73"/>
      <c r="LJO26" s="548"/>
      <c r="LJP26" s="72"/>
      <c r="LJQ26" s="72"/>
      <c r="LKC26" s="72"/>
      <c r="LKD26" s="73"/>
      <c r="LKE26" s="548"/>
      <c r="LKF26" s="72"/>
      <c r="LKG26" s="72"/>
      <c r="LKS26" s="72"/>
      <c r="LKT26" s="73"/>
      <c r="LKU26" s="548"/>
      <c r="LKV26" s="72"/>
      <c r="LKW26" s="72"/>
      <c r="LLI26" s="72"/>
      <c r="LLJ26" s="73"/>
      <c r="LLK26" s="548"/>
      <c r="LLL26" s="72"/>
      <c r="LLM26" s="72"/>
      <c r="LLY26" s="72"/>
      <c r="LLZ26" s="73"/>
      <c r="LMA26" s="548"/>
      <c r="LMB26" s="72"/>
      <c r="LMC26" s="72"/>
      <c r="LMO26" s="72"/>
      <c r="LMP26" s="73"/>
      <c r="LMQ26" s="548"/>
      <c r="LMR26" s="72"/>
      <c r="LMS26" s="72"/>
      <c r="LNE26" s="72"/>
      <c r="LNF26" s="73"/>
      <c r="LNG26" s="548"/>
      <c r="LNH26" s="72"/>
      <c r="LNI26" s="72"/>
      <c r="LNU26" s="72"/>
      <c r="LNV26" s="73"/>
      <c r="LNW26" s="548"/>
      <c r="LNX26" s="72"/>
      <c r="LNY26" s="72"/>
      <c r="LOK26" s="72"/>
      <c r="LOL26" s="73"/>
      <c r="LOM26" s="548"/>
      <c r="LON26" s="72"/>
      <c r="LOO26" s="72"/>
      <c r="LPA26" s="72"/>
      <c r="LPB26" s="73"/>
      <c r="LPC26" s="548"/>
      <c r="LPD26" s="72"/>
      <c r="LPE26" s="72"/>
      <c r="LPQ26" s="72"/>
      <c r="LPR26" s="73"/>
      <c r="LPS26" s="548"/>
      <c r="LPT26" s="72"/>
      <c r="LPU26" s="72"/>
      <c r="LQG26" s="72"/>
      <c r="LQH26" s="73"/>
      <c r="LQI26" s="548"/>
      <c r="LQJ26" s="72"/>
      <c r="LQK26" s="72"/>
      <c r="LQW26" s="72"/>
      <c r="LQX26" s="73"/>
      <c r="LQY26" s="548"/>
      <c r="LQZ26" s="72"/>
      <c r="LRA26" s="72"/>
      <c r="LRM26" s="72"/>
      <c r="LRN26" s="73"/>
      <c r="LRO26" s="548"/>
      <c r="LRP26" s="72"/>
      <c r="LRQ26" s="72"/>
      <c r="LSC26" s="72"/>
      <c r="LSD26" s="73"/>
      <c r="LSE26" s="548"/>
      <c r="LSF26" s="72"/>
      <c r="LSG26" s="72"/>
      <c r="LSS26" s="72"/>
      <c r="LST26" s="73"/>
      <c r="LSU26" s="548"/>
      <c r="LSV26" s="72"/>
      <c r="LSW26" s="72"/>
      <c r="LTI26" s="72"/>
      <c r="LTJ26" s="73"/>
      <c r="LTK26" s="548"/>
      <c r="LTL26" s="72"/>
      <c r="LTM26" s="72"/>
      <c r="LTY26" s="72"/>
      <c r="LTZ26" s="73"/>
      <c r="LUA26" s="548"/>
      <c r="LUB26" s="72"/>
      <c r="LUC26" s="72"/>
      <c r="LUO26" s="72"/>
      <c r="LUP26" s="73"/>
      <c r="LUQ26" s="548"/>
      <c r="LUR26" s="72"/>
      <c r="LUS26" s="72"/>
      <c r="LVE26" s="72"/>
      <c r="LVF26" s="73"/>
      <c r="LVG26" s="548"/>
      <c r="LVH26" s="72"/>
      <c r="LVI26" s="72"/>
      <c r="LVU26" s="72"/>
      <c r="LVV26" s="73"/>
      <c r="LVW26" s="548"/>
      <c r="LVX26" s="72"/>
      <c r="LVY26" s="72"/>
      <c r="LWK26" s="72"/>
      <c r="LWL26" s="73"/>
      <c r="LWM26" s="548"/>
      <c r="LWN26" s="72"/>
      <c r="LWO26" s="72"/>
      <c r="LXA26" s="72"/>
      <c r="LXB26" s="73"/>
      <c r="LXC26" s="548"/>
      <c r="LXD26" s="72"/>
      <c r="LXE26" s="72"/>
      <c r="LXQ26" s="72"/>
      <c r="LXR26" s="73"/>
      <c r="LXS26" s="548"/>
      <c r="LXT26" s="72"/>
      <c r="LXU26" s="72"/>
      <c r="LYG26" s="72"/>
      <c r="LYH26" s="73"/>
      <c r="LYI26" s="548"/>
      <c r="LYJ26" s="72"/>
      <c r="LYK26" s="72"/>
      <c r="LYW26" s="72"/>
      <c r="LYX26" s="73"/>
      <c r="LYY26" s="548"/>
      <c r="LYZ26" s="72"/>
      <c r="LZA26" s="72"/>
      <c r="LZM26" s="72"/>
      <c r="LZN26" s="73"/>
      <c r="LZO26" s="548"/>
      <c r="LZP26" s="72"/>
      <c r="LZQ26" s="72"/>
      <c r="MAC26" s="72"/>
      <c r="MAD26" s="73"/>
      <c r="MAE26" s="548"/>
      <c r="MAF26" s="72"/>
      <c r="MAG26" s="72"/>
      <c r="MAS26" s="72"/>
      <c r="MAT26" s="73"/>
      <c r="MAU26" s="548"/>
      <c r="MAV26" s="72"/>
      <c r="MAW26" s="72"/>
      <c r="MBI26" s="72"/>
      <c r="MBJ26" s="73"/>
      <c r="MBK26" s="548"/>
      <c r="MBL26" s="72"/>
      <c r="MBM26" s="72"/>
      <c r="MBY26" s="72"/>
      <c r="MBZ26" s="73"/>
      <c r="MCA26" s="548"/>
      <c r="MCB26" s="72"/>
      <c r="MCC26" s="72"/>
      <c r="MCO26" s="72"/>
      <c r="MCP26" s="73"/>
      <c r="MCQ26" s="548"/>
      <c r="MCR26" s="72"/>
      <c r="MCS26" s="72"/>
      <c r="MDE26" s="72"/>
      <c r="MDF26" s="73"/>
      <c r="MDG26" s="548"/>
      <c r="MDH26" s="72"/>
      <c r="MDI26" s="72"/>
      <c r="MDU26" s="72"/>
      <c r="MDV26" s="73"/>
      <c r="MDW26" s="548"/>
      <c r="MDX26" s="72"/>
      <c r="MDY26" s="72"/>
      <c r="MEK26" s="72"/>
      <c r="MEL26" s="73"/>
      <c r="MEM26" s="548"/>
      <c r="MEN26" s="72"/>
      <c r="MEO26" s="72"/>
      <c r="MFA26" s="72"/>
      <c r="MFB26" s="73"/>
      <c r="MFC26" s="548"/>
      <c r="MFD26" s="72"/>
      <c r="MFE26" s="72"/>
      <c r="MFQ26" s="72"/>
      <c r="MFR26" s="73"/>
      <c r="MFS26" s="548"/>
      <c r="MFT26" s="72"/>
      <c r="MFU26" s="72"/>
      <c r="MGG26" s="72"/>
      <c r="MGH26" s="73"/>
      <c r="MGI26" s="548"/>
      <c r="MGJ26" s="72"/>
      <c r="MGK26" s="72"/>
      <c r="MGW26" s="72"/>
      <c r="MGX26" s="73"/>
      <c r="MGY26" s="548"/>
      <c r="MGZ26" s="72"/>
      <c r="MHA26" s="72"/>
      <c r="MHM26" s="72"/>
      <c r="MHN26" s="73"/>
      <c r="MHO26" s="548"/>
      <c r="MHP26" s="72"/>
      <c r="MHQ26" s="72"/>
      <c r="MIC26" s="72"/>
      <c r="MID26" s="73"/>
      <c r="MIE26" s="548"/>
      <c r="MIF26" s="72"/>
      <c r="MIG26" s="72"/>
      <c r="MIS26" s="72"/>
      <c r="MIT26" s="73"/>
      <c r="MIU26" s="548"/>
      <c r="MIV26" s="72"/>
      <c r="MIW26" s="72"/>
      <c r="MJI26" s="72"/>
      <c r="MJJ26" s="73"/>
      <c r="MJK26" s="548"/>
      <c r="MJL26" s="72"/>
      <c r="MJM26" s="72"/>
      <c r="MJY26" s="72"/>
      <c r="MJZ26" s="73"/>
      <c r="MKA26" s="548"/>
      <c r="MKB26" s="72"/>
      <c r="MKC26" s="72"/>
      <c r="MKO26" s="72"/>
      <c r="MKP26" s="73"/>
      <c r="MKQ26" s="548"/>
      <c r="MKR26" s="72"/>
      <c r="MKS26" s="72"/>
      <c r="MLE26" s="72"/>
      <c r="MLF26" s="73"/>
      <c r="MLG26" s="548"/>
      <c r="MLH26" s="72"/>
      <c r="MLI26" s="72"/>
      <c r="MLU26" s="72"/>
      <c r="MLV26" s="73"/>
      <c r="MLW26" s="548"/>
      <c r="MLX26" s="72"/>
      <c r="MLY26" s="72"/>
      <c r="MMK26" s="72"/>
      <c r="MML26" s="73"/>
      <c r="MMM26" s="548"/>
      <c r="MMN26" s="72"/>
      <c r="MMO26" s="72"/>
      <c r="MNA26" s="72"/>
      <c r="MNB26" s="73"/>
      <c r="MNC26" s="548"/>
      <c r="MND26" s="72"/>
      <c r="MNE26" s="72"/>
      <c r="MNQ26" s="72"/>
      <c r="MNR26" s="73"/>
      <c r="MNS26" s="548"/>
      <c r="MNT26" s="72"/>
      <c r="MNU26" s="72"/>
      <c r="MOG26" s="72"/>
      <c r="MOH26" s="73"/>
      <c r="MOI26" s="548"/>
      <c r="MOJ26" s="72"/>
      <c r="MOK26" s="72"/>
      <c r="MOW26" s="72"/>
      <c r="MOX26" s="73"/>
      <c r="MOY26" s="548"/>
      <c r="MOZ26" s="72"/>
      <c r="MPA26" s="72"/>
      <c r="MPM26" s="72"/>
      <c r="MPN26" s="73"/>
      <c r="MPO26" s="548"/>
      <c r="MPP26" s="72"/>
      <c r="MPQ26" s="72"/>
      <c r="MQC26" s="72"/>
      <c r="MQD26" s="73"/>
      <c r="MQE26" s="548"/>
      <c r="MQF26" s="72"/>
      <c r="MQG26" s="72"/>
      <c r="MQS26" s="72"/>
      <c r="MQT26" s="73"/>
      <c r="MQU26" s="548"/>
      <c r="MQV26" s="72"/>
      <c r="MQW26" s="72"/>
      <c r="MRI26" s="72"/>
      <c r="MRJ26" s="73"/>
      <c r="MRK26" s="548"/>
      <c r="MRL26" s="72"/>
      <c r="MRM26" s="72"/>
      <c r="MRY26" s="72"/>
      <c r="MRZ26" s="73"/>
      <c r="MSA26" s="548"/>
      <c r="MSB26" s="72"/>
      <c r="MSC26" s="72"/>
      <c r="MSO26" s="72"/>
      <c r="MSP26" s="73"/>
      <c r="MSQ26" s="548"/>
      <c r="MSR26" s="72"/>
      <c r="MSS26" s="72"/>
      <c r="MTE26" s="72"/>
      <c r="MTF26" s="73"/>
      <c r="MTG26" s="548"/>
      <c r="MTH26" s="72"/>
      <c r="MTI26" s="72"/>
      <c r="MTU26" s="72"/>
      <c r="MTV26" s="73"/>
      <c r="MTW26" s="548"/>
      <c r="MTX26" s="72"/>
      <c r="MTY26" s="72"/>
      <c r="MUK26" s="72"/>
      <c r="MUL26" s="73"/>
      <c r="MUM26" s="548"/>
      <c r="MUN26" s="72"/>
      <c r="MUO26" s="72"/>
      <c r="MVA26" s="72"/>
      <c r="MVB26" s="73"/>
      <c r="MVC26" s="548"/>
      <c r="MVD26" s="72"/>
      <c r="MVE26" s="72"/>
      <c r="MVQ26" s="72"/>
      <c r="MVR26" s="73"/>
      <c r="MVS26" s="548"/>
      <c r="MVT26" s="72"/>
      <c r="MVU26" s="72"/>
      <c r="MWG26" s="72"/>
      <c r="MWH26" s="73"/>
      <c r="MWI26" s="548"/>
      <c r="MWJ26" s="72"/>
      <c r="MWK26" s="72"/>
      <c r="MWW26" s="72"/>
      <c r="MWX26" s="73"/>
      <c r="MWY26" s="548"/>
      <c r="MWZ26" s="72"/>
      <c r="MXA26" s="72"/>
      <c r="MXM26" s="72"/>
      <c r="MXN26" s="73"/>
      <c r="MXO26" s="548"/>
      <c r="MXP26" s="72"/>
      <c r="MXQ26" s="72"/>
      <c r="MYC26" s="72"/>
      <c r="MYD26" s="73"/>
      <c r="MYE26" s="548"/>
      <c r="MYF26" s="72"/>
      <c r="MYG26" s="72"/>
      <c r="MYS26" s="72"/>
      <c r="MYT26" s="73"/>
      <c r="MYU26" s="548"/>
      <c r="MYV26" s="72"/>
      <c r="MYW26" s="72"/>
      <c r="MZI26" s="72"/>
      <c r="MZJ26" s="73"/>
      <c r="MZK26" s="548"/>
      <c r="MZL26" s="72"/>
      <c r="MZM26" s="72"/>
      <c r="MZY26" s="72"/>
      <c r="MZZ26" s="73"/>
      <c r="NAA26" s="548"/>
      <c r="NAB26" s="72"/>
      <c r="NAC26" s="72"/>
      <c r="NAO26" s="72"/>
      <c r="NAP26" s="73"/>
      <c r="NAQ26" s="548"/>
      <c r="NAR26" s="72"/>
      <c r="NAS26" s="72"/>
      <c r="NBE26" s="72"/>
      <c r="NBF26" s="73"/>
      <c r="NBG26" s="548"/>
      <c r="NBH26" s="72"/>
      <c r="NBI26" s="72"/>
      <c r="NBU26" s="72"/>
      <c r="NBV26" s="73"/>
      <c r="NBW26" s="548"/>
      <c r="NBX26" s="72"/>
      <c r="NBY26" s="72"/>
      <c r="NCK26" s="72"/>
      <c r="NCL26" s="73"/>
      <c r="NCM26" s="548"/>
      <c r="NCN26" s="72"/>
      <c r="NCO26" s="72"/>
      <c r="NDA26" s="72"/>
      <c r="NDB26" s="73"/>
      <c r="NDC26" s="548"/>
      <c r="NDD26" s="72"/>
      <c r="NDE26" s="72"/>
      <c r="NDQ26" s="72"/>
      <c r="NDR26" s="73"/>
      <c r="NDS26" s="548"/>
      <c r="NDT26" s="72"/>
      <c r="NDU26" s="72"/>
      <c r="NEG26" s="72"/>
      <c r="NEH26" s="73"/>
      <c r="NEI26" s="548"/>
      <c r="NEJ26" s="72"/>
      <c r="NEK26" s="72"/>
      <c r="NEW26" s="72"/>
      <c r="NEX26" s="73"/>
      <c r="NEY26" s="548"/>
      <c r="NEZ26" s="72"/>
      <c r="NFA26" s="72"/>
      <c r="NFM26" s="72"/>
      <c r="NFN26" s="73"/>
      <c r="NFO26" s="548"/>
      <c r="NFP26" s="72"/>
      <c r="NFQ26" s="72"/>
      <c r="NGC26" s="72"/>
      <c r="NGD26" s="73"/>
      <c r="NGE26" s="548"/>
      <c r="NGF26" s="72"/>
      <c r="NGG26" s="72"/>
      <c r="NGS26" s="72"/>
      <c r="NGT26" s="73"/>
      <c r="NGU26" s="548"/>
      <c r="NGV26" s="72"/>
      <c r="NGW26" s="72"/>
      <c r="NHI26" s="72"/>
      <c r="NHJ26" s="73"/>
      <c r="NHK26" s="548"/>
      <c r="NHL26" s="72"/>
      <c r="NHM26" s="72"/>
      <c r="NHY26" s="72"/>
      <c r="NHZ26" s="73"/>
      <c r="NIA26" s="548"/>
      <c r="NIB26" s="72"/>
      <c r="NIC26" s="72"/>
      <c r="NIO26" s="72"/>
      <c r="NIP26" s="73"/>
      <c r="NIQ26" s="548"/>
      <c r="NIR26" s="72"/>
      <c r="NIS26" s="72"/>
      <c r="NJE26" s="72"/>
      <c r="NJF26" s="73"/>
      <c r="NJG26" s="548"/>
      <c r="NJH26" s="72"/>
      <c r="NJI26" s="72"/>
      <c r="NJU26" s="72"/>
      <c r="NJV26" s="73"/>
      <c r="NJW26" s="548"/>
      <c r="NJX26" s="72"/>
      <c r="NJY26" s="72"/>
      <c r="NKK26" s="72"/>
      <c r="NKL26" s="73"/>
      <c r="NKM26" s="548"/>
      <c r="NKN26" s="72"/>
      <c r="NKO26" s="72"/>
      <c r="NLA26" s="72"/>
      <c r="NLB26" s="73"/>
      <c r="NLC26" s="548"/>
      <c r="NLD26" s="72"/>
      <c r="NLE26" s="72"/>
      <c r="NLQ26" s="72"/>
      <c r="NLR26" s="73"/>
      <c r="NLS26" s="548"/>
      <c r="NLT26" s="72"/>
      <c r="NLU26" s="72"/>
      <c r="NMG26" s="72"/>
      <c r="NMH26" s="73"/>
      <c r="NMI26" s="548"/>
      <c r="NMJ26" s="72"/>
      <c r="NMK26" s="72"/>
      <c r="NMW26" s="72"/>
      <c r="NMX26" s="73"/>
      <c r="NMY26" s="548"/>
      <c r="NMZ26" s="72"/>
      <c r="NNA26" s="72"/>
      <c r="NNM26" s="72"/>
      <c r="NNN26" s="73"/>
      <c r="NNO26" s="548"/>
      <c r="NNP26" s="72"/>
      <c r="NNQ26" s="72"/>
      <c r="NOC26" s="72"/>
      <c r="NOD26" s="73"/>
      <c r="NOE26" s="548"/>
      <c r="NOF26" s="72"/>
      <c r="NOG26" s="72"/>
      <c r="NOS26" s="72"/>
      <c r="NOT26" s="73"/>
      <c r="NOU26" s="548"/>
      <c r="NOV26" s="72"/>
      <c r="NOW26" s="72"/>
      <c r="NPI26" s="72"/>
      <c r="NPJ26" s="73"/>
      <c r="NPK26" s="548"/>
      <c r="NPL26" s="72"/>
      <c r="NPM26" s="72"/>
      <c r="NPY26" s="72"/>
      <c r="NPZ26" s="73"/>
      <c r="NQA26" s="548"/>
      <c r="NQB26" s="72"/>
      <c r="NQC26" s="72"/>
      <c r="NQO26" s="72"/>
      <c r="NQP26" s="73"/>
      <c r="NQQ26" s="548"/>
      <c r="NQR26" s="72"/>
      <c r="NQS26" s="72"/>
      <c r="NRE26" s="72"/>
      <c r="NRF26" s="73"/>
      <c r="NRG26" s="548"/>
      <c r="NRH26" s="72"/>
      <c r="NRI26" s="72"/>
      <c r="NRU26" s="72"/>
      <c r="NRV26" s="73"/>
      <c r="NRW26" s="548"/>
      <c r="NRX26" s="72"/>
      <c r="NRY26" s="72"/>
      <c r="NSK26" s="72"/>
      <c r="NSL26" s="73"/>
      <c r="NSM26" s="548"/>
      <c r="NSN26" s="72"/>
      <c r="NSO26" s="72"/>
      <c r="NTA26" s="72"/>
      <c r="NTB26" s="73"/>
      <c r="NTC26" s="548"/>
      <c r="NTD26" s="72"/>
      <c r="NTE26" s="72"/>
      <c r="NTQ26" s="72"/>
      <c r="NTR26" s="73"/>
      <c r="NTS26" s="548"/>
      <c r="NTT26" s="72"/>
      <c r="NTU26" s="72"/>
      <c r="NUG26" s="72"/>
      <c r="NUH26" s="73"/>
      <c r="NUI26" s="548"/>
      <c r="NUJ26" s="72"/>
      <c r="NUK26" s="72"/>
      <c r="NUW26" s="72"/>
      <c r="NUX26" s="73"/>
      <c r="NUY26" s="548"/>
      <c r="NUZ26" s="72"/>
      <c r="NVA26" s="72"/>
      <c r="NVM26" s="72"/>
      <c r="NVN26" s="73"/>
      <c r="NVO26" s="548"/>
      <c r="NVP26" s="72"/>
      <c r="NVQ26" s="72"/>
      <c r="NWC26" s="72"/>
      <c r="NWD26" s="73"/>
      <c r="NWE26" s="548"/>
      <c r="NWF26" s="72"/>
      <c r="NWG26" s="72"/>
      <c r="NWS26" s="72"/>
      <c r="NWT26" s="73"/>
      <c r="NWU26" s="548"/>
      <c r="NWV26" s="72"/>
      <c r="NWW26" s="72"/>
      <c r="NXI26" s="72"/>
      <c r="NXJ26" s="73"/>
      <c r="NXK26" s="548"/>
      <c r="NXL26" s="72"/>
      <c r="NXM26" s="72"/>
      <c r="NXY26" s="72"/>
      <c r="NXZ26" s="73"/>
      <c r="NYA26" s="548"/>
      <c r="NYB26" s="72"/>
      <c r="NYC26" s="72"/>
      <c r="NYO26" s="72"/>
      <c r="NYP26" s="73"/>
      <c r="NYQ26" s="548"/>
      <c r="NYR26" s="72"/>
      <c r="NYS26" s="72"/>
      <c r="NZE26" s="72"/>
      <c r="NZF26" s="73"/>
      <c r="NZG26" s="548"/>
      <c r="NZH26" s="72"/>
      <c r="NZI26" s="72"/>
      <c r="NZU26" s="72"/>
      <c r="NZV26" s="73"/>
      <c r="NZW26" s="548"/>
      <c r="NZX26" s="72"/>
      <c r="NZY26" s="72"/>
      <c r="OAK26" s="72"/>
      <c r="OAL26" s="73"/>
      <c r="OAM26" s="548"/>
      <c r="OAN26" s="72"/>
      <c r="OAO26" s="72"/>
      <c r="OBA26" s="72"/>
      <c r="OBB26" s="73"/>
      <c r="OBC26" s="548"/>
      <c r="OBD26" s="72"/>
      <c r="OBE26" s="72"/>
      <c r="OBQ26" s="72"/>
      <c r="OBR26" s="73"/>
      <c r="OBS26" s="548"/>
      <c r="OBT26" s="72"/>
      <c r="OBU26" s="72"/>
      <c r="OCG26" s="72"/>
      <c r="OCH26" s="73"/>
      <c r="OCI26" s="548"/>
      <c r="OCJ26" s="72"/>
      <c r="OCK26" s="72"/>
      <c r="OCW26" s="72"/>
      <c r="OCX26" s="73"/>
      <c r="OCY26" s="548"/>
      <c r="OCZ26" s="72"/>
      <c r="ODA26" s="72"/>
      <c r="ODM26" s="72"/>
      <c r="ODN26" s="73"/>
      <c r="ODO26" s="548"/>
      <c r="ODP26" s="72"/>
      <c r="ODQ26" s="72"/>
      <c r="OEC26" s="72"/>
      <c r="OED26" s="73"/>
      <c r="OEE26" s="548"/>
      <c r="OEF26" s="72"/>
      <c r="OEG26" s="72"/>
      <c r="OES26" s="72"/>
      <c r="OET26" s="73"/>
      <c r="OEU26" s="548"/>
      <c r="OEV26" s="72"/>
      <c r="OEW26" s="72"/>
      <c r="OFI26" s="72"/>
      <c r="OFJ26" s="73"/>
      <c r="OFK26" s="548"/>
      <c r="OFL26" s="72"/>
      <c r="OFM26" s="72"/>
      <c r="OFY26" s="72"/>
      <c r="OFZ26" s="73"/>
      <c r="OGA26" s="548"/>
      <c r="OGB26" s="72"/>
      <c r="OGC26" s="72"/>
      <c r="OGO26" s="72"/>
      <c r="OGP26" s="73"/>
      <c r="OGQ26" s="548"/>
      <c r="OGR26" s="72"/>
      <c r="OGS26" s="72"/>
      <c r="OHE26" s="72"/>
      <c r="OHF26" s="73"/>
      <c r="OHG26" s="548"/>
      <c r="OHH26" s="72"/>
      <c r="OHI26" s="72"/>
      <c r="OHU26" s="72"/>
      <c r="OHV26" s="73"/>
      <c r="OHW26" s="548"/>
      <c r="OHX26" s="72"/>
      <c r="OHY26" s="72"/>
      <c r="OIK26" s="72"/>
      <c r="OIL26" s="73"/>
      <c r="OIM26" s="548"/>
      <c r="OIN26" s="72"/>
      <c r="OIO26" s="72"/>
      <c r="OJA26" s="72"/>
      <c r="OJB26" s="73"/>
      <c r="OJC26" s="548"/>
      <c r="OJD26" s="72"/>
      <c r="OJE26" s="72"/>
      <c r="OJQ26" s="72"/>
      <c r="OJR26" s="73"/>
      <c r="OJS26" s="548"/>
      <c r="OJT26" s="72"/>
      <c r="OJU26" s="72"/>
      <c r="OKG26" s="72"/>
      <c r="OKH26" s="73"/>
      <c r="OKI26" s="548"/>
      <c r="OKJ26" s="72"/>
      <c r="OKK26" s="72"/>
      <c r="OKW26" s="72"/>
      <c r="OKX26" s="73"/>
      <c r="OKY26" s="548"/>
      <c r="OKZ26" s="72"/>
      <c r="OLA26" s="72"/>
      <c r="OLM26" s="72"/>
      <c r="OLN26" s="73"/>
      <c r="OLO26" s="548"/>
      <c r="OLP26" s="72"/>
      <c r="OLQ26" s="72"/>
      <c r="OMC26" s="72"/>
      <c r="OMD26" s="73"/>
      <c r="OME26" s="548"/>
      <c r="OMF26" s="72"/>
      <c r="OMG26" s="72"/>
      <c r="OMS26" s="72"/>
      <c r="OMT26" s="73"/>
      <c r="OMU26" s="548"/>
      <c r="OMV26" s="72"/>
      <c r="OMW26" s="72"/>
      <c r="ONI26" s="72"/>
      <c r="ONJ26" s="73"/>
      <c r="ONK26" s="548"/>
      <c r="ONL26" s="72"/>
      <c r="ONM26" s="72"/>
      <c r="ONY26" s="72"/>
      <c r="ONZ26" s="73"/>
      <c r="OOA26" s="548"/>
      <c r="OOB26" s="72"/>
      <c r="OOC26" s="72"/>
      <c r="OOO26" s="72"/>
      <c r="OOP26" s="73"/>
      <c r="OOQ26" s="548"/>
      <c r="OOR26" s="72"/>
      <c r="OOS26" s="72"/>
      <c r="OPE26" s="72"/>
      <c r="OPF26" s="73"/>
      <c r="OPG26" s="548"/>
      <c r="OPH26" s="72"/>
      <c r="OPI26" s="72"/>
      <c r="OPU26" s="72"/>
      <c r="OPV26" s="73"/>
      <c r="OPW26" s="548"/>
      <c r="OPX26" s="72"/>
      <c r="OPY26" s="72"/>
      <c r="OQK26" s="72"/>
      <c r="OQL26" s="73"/>
      <c r="OQM26" s="548"/>
      <c r="OQN26" s="72"/>
      <c r="OQO26" s="72"/>
      <c r="ORA26" s="72"/>
      <c r="ORB26" s="73"/>
      <c r="ORC26" s="548"/>
      <c r="ORD26" s="72"/>
      <c r="ORE26" s="72"/>
      <c r="ORQ26" s="72"/>
      <c r="ORR26" s="73"/>
      <c r="ORS26" s="548"/>
      <c r="ORT26" s="72"/>
      <c r="ORU26" s="72"/>
      <c r="OSG26" s="72"/>
      <c r="OSH26" s="73"/>
      <c r="OSI26" s="548"/>
      <c r="OSJ26" s="72"/>
      <c r="OSK26" s="72"/>
      <c r="OSW26" s="72"/>
      <c r="OSX26" s="73"/>
      <c r="OSY26" s="548"/>
      <c r="OSZ26" s="72"/>
      <c r="OTA26" s="72"/>
      <c r="OTM26" s="72"/>
      <c r="OTN26" s="73"/>
      <c r="OTO26" s="548"/>
      <c r="OTP26" s="72"/>
      <c r="OTQ26" s="72"/>
      <c r="OUC26" s="72"/>
      <c r="OUD26" s="73"/>
      <c r="OUE26" s="548"/>
      <c r="OUF26" s="72"/>
      <c r="OUG26" s="72"/>
      <c r="OUS26" s="72"/>
      <c r="OUT26" s="73"/>
      <c r="OUU26" s="548"/>
      <c r="OUV26" s="72"/>
      <c r="OUW26" s="72"/>
      <c r="OVI26" s="72"/>
      <c r="OVJ26" s="73"/>
      <c r="OVK26" s="548"/>
      <c r="OVL26" s="72"/>
      <c r="OVM26" s="72"/>
      <c r="OVY26" s="72"/>
      <c r="OVZ26" s="73"/>
      <c r="OWA26" s="548"/>
      <c r="OWB26" s="72"/>
      <c r="OWC26" s="72"/>
      <c r="OWO26" s="72"/>
      <c r="OWP26" s="73"/>
      <c r="OWQ26" s="548"/>
      <c r="OWR26" s="72"/>
      <c r="OWS26" s="72"/>
      <c r="OXE26" s="72"/>
      <c r="OXF26" s="73"/>
      <c r="OXG26" s="548"/>
      <c r="OXH26" s="72"/>
      <c r="OXI26" s="72"/>
      <c r="OXU26" s="72"/>
      <c r="OXV26" s="73"/>
      <c r="OXW26" s="548"/>
      <c r="OXX26" s="72"/>
      <c r="OXY26" s="72"/>
      <c r="OYK26" s="72"/>
      <c r="OYL26" s="73"/>
      <c r="OYM26" s="548"/>
      <c r="OYN26" s="72"/>
      <c r="OYO26" s="72"/>
      <c r="OZA26" s="72"/>
      <c r="OZB26" s="73"/>
      <c r="OZC26" s="548"/>
      <c r="OZD26" s="72"/>
      <c r="OZE26" s="72"/>
      <c r="OZQ26" s="72"/>
      <c r="OZR26" s="73"/>
      <c r="OZS26" s="548"/>
      <c r="OZT26" s="72"/>
      <c r="OZU26" s="72"/>
      <c r="PAG26" s="72"/>
      <c r="PAH26" s="73"/>
      <c r="PAI26" s="548"/>
      <c r="PAJ26" s="72"/>
      <c r="PAK26" s="72"/>
      <c r="PAW26" s="72"/>
      <c r="PAX26" s="73"/>
      <c r="PAY26" s="548"/>
      <c r="PAZ26" s="72"/>
      <c r="PBA26" s="72"/>
      <c r="PBM26" s="72"/>
      <c r="PBN26" s="73"/>
      <c r="PBO26" s="548"/>
      <c r="PBP26" s="72"/>
      <c r="PBQ26" s="72"/>
      <c r="PCC26" s="72"/>
      <c r="PCD26" s="73"/>
      <c r="PCE26" s="548"/>
      <c r="PCF26" s="72"/>
      <c r="PCG26" s="72"/>
      <c r="PCS26" s="72"/>
      <c r="PCT26" s="73"/>
      <c r="PCU26" s="548"/>
      <c r="PCV26" s="72"/>
      <c r="PCW26" s="72"/>
      <c r="PDI26" s="72"/>
      <c r="PDJ26" s="73"/>
      <c r="PDK26" s="548"/>
      <c r="PDL26" s="72"/>
      <c r="PDM26" s="72"/>
      <c r="PDY26" s="72"/>
      <c r="PDZ26" s="73"/>
      <c r="PEA26" s="548"/>
      <c r="PEB26" s="72"/>
      <c r="PEC26" s="72"/>
      <c r="PEO26" s="72"/>
      <c r="PEP26" s="73"/>
      <c r="PEQ26" s="548"/>
      <c r="PER26" s="72"/>
      <c r="PES26" s="72"/>
      <c r="PFE26" s="72"/>
      <c r="PFF26" s="73"/>
      <c r="PFG26" s="548"/>
      <c r="PFH26" s="72"/>
      <c r="PFI26" s="72"/>
      <c r="PFU26" s="72"/>
      <c r="PFV26" s="73"/>
      <c r="PFW26" s="548"/>
      <c r="PFX26" s="72"/>
      <c r="PFY26" s="72"/>
      <c r="PGK26" s="72"/>
      <c r="PGL26" s="73"/>
      <c r="PGM26" s="548"/>
      <c r="PGN26" s="72"/>
      <c r="PGO26" s="72"/>
      <c r="PHA26" s="72"/>
      <c r="PHB26" s="73"/>
      <c r="PHC26" s="548"/>
      <c r="PHD26" s="72"/>
      <c r="PHE26" s="72"/>
      <c r="PHQ26" s="72"/>
      <c r="PHR26" s="73"/>
      <c r="PHS26" s="548"/>
      <c r="PHT26" s="72"/>
      <c r="PHU26" s="72"/>
      <c r="PIG26" s="72"/>
      <c r="PIH26" s="73"/>
      <c r="PII26" s="548"/>
      <c r="PIJ26" s="72"/>
      <c r="PIK26" s="72"/>
      <c r="PIW26" s="72"/>
      <c r="PIX26" s="73"/>
      <c r="PIY26" s="548"/>
      <c r="PIZ26" s="72"/>
      <c r="PJA26" s="72"/>
      <c r="PJM26" s="72"/>
      <c r="PJN26" s="73"/>
      <c r="PJO26" s="548"/>
      <c r="PJP26" s="72"/>
      <c r="PJQ26" s="72"/>
      <c r="PKC26" s="72"/>
      <c r="PKD26" s="73"/>
      <c r="PKE26" s="548"/>
      <c r="PKF26" s="72"/>
      <c r="PKG26" s="72"/>
      <c r="PKS26" s="72"/>
      <c r="PKT26" s="73"/>
      <c r="PKU26" s="548"/>
      <c r="PKV26" s="72"/>
      <c r="PKW26" s="72"/>
      <c r="PLI26" s="72"/>
      <c r="PLJ26" s="73"/>
      <c r="PLK26" s="548"/>
      <c r="PLL26" s="72"/>
      <c r="PLM26" s="72"/>
      <c r="PLY26" s="72"/>
      <c r="PLZ26" s="73"/>
      <c r="PMA26" s="548"/>
      <c r="PMB26" s="72"/>
      <c r="PMC26" s="72"/>
      <c r="PMO26" s="72"/>
      <c r="PMP26" s="73"/>
      <c r="PMQ26" s="548"/>
      <c r="PMR26" s="72"/>
      <c r="PMS26" s="72"/>
      <c r="PNE26" s="72"/>
      <c r="PNF26" s="73"/>
      <c r="PNG26" s="548"/>
      <c r="PNH26" s="72"/>
      <c r="PNI26" s="72"/>
      <c r="PNU26" s="72"/>
      <c r="PNV26" s="73"/>
      <c r="PNW26" s="548"/>
      <c r="PNX26" s="72"/>
      <c r="PNY26" s="72"/>
      <c r="POK26" s="72"/>
      <c r="POL26" s="73"/>
      <c r="POM26" s="548"/>
      <c r="PON26" s="72"/>
      <c r="POO26" s="72"/>
      <c r="PPA26" s="72"/>
      <c r="PPB26" s="73"/>
      <c r="PPC26" s="548"/>
      <c r="PPD26" s="72"/>
      <c r="PPE26" s="72"/>
      <c r="PPQ26" s="72"/>
      <c r="PPR26" s="73"/>
      <c r="PPS26" s="548"/>
      <c r="PPT26" s="72"/>
      <c r="PPU26" s="72"/>
      <c r="PQG26" s="72"/>
      <c r="PQH26" s="73"/>
      <c r="PQI26" s="548"/>
      <c r="PQJ26" s="72"/>
      <c r="PQK26" s="72"/>
      <c r="PQW26" s="72"/>
      <c r="PQX26" s="73"/>
      <c r="PQY26" s="548"/>
      <c r="PQZ26" s="72"/>
      <c r="PRA26" s="72"/>
      <c r="PRM26" s="72"/>
      <c r="PRN26" s="73"/>
      <c r="PRO26" s="548"/>
      <c r="PRP26" s="72"/>
      <c r="PRQ26" s="72"/>
      <c r="PSC26" s="72"/>
      <c r="PSD26" s="73"/>
      <c r="PSE26" s="548"/>
      <c r="PSF26" s="72"/>
      <c r="PSG26" s="72"/>
      <c r="PSS26" s="72"/>
      <c r="PST26" s="73"/>
      <c r="PSU26" s="548"/>
      <c r="PSV26" s="72"/>
      <c r="PSW26" s="72"/>
      <c r="PTI26" s="72"/>
      <c r="PTJ26" s="73"/>
      <c r="PTK26" s="548"/>
      <c r="PTL26" s="72"/>
      <c r="PTM26" s="72"/>
      <c r="PTY26" s="72"/>
      <c r="PTZ26" s="73"/>
      <c r="PUA26" s="548"/>
      <c r="PUB26" s="72"/>
      <c r="PUC26" s="72"/>
      <c r="PUO26" s="72"/>
      <c r="PUP26" s="73"/>
      <c r="PUQ26" s="548"/>
      <c r="PUR26" s="72"/>
      <c r="PUS26" s="72"/>
      <c r="PVE26" s="72"/>
      <c r="PVF26" s="73"/>
      <c r="PVG26" s="548"/>
      <c r="PVH26" s="72"/>
      <c r="PVI26" s="72"/>
      <c r="PVU26" s="72"/>
      <c r="PVV26" s="73"/>
      <c r="PVW26" s="548"/>
      <c r="PVX26" s="72"/>
      <c r="PVY26" s="72"/>
      <c r="PWK26" s="72"/>
      <c r="PWL26" s="73"/>
      <c r="PWM26" s="548"/>
      <c r="PWN26" s="72"/>
      <c r="PWO26" s="72"/>
      <c r="PXA26" s="72"/>
      <c r="PXB26" s="73"/>
      <c r="PXC26" s="548"/>
      <c r="PXD26" s="72"/>
      <c r="PXE26" s="72"/>
      <c r="PXQ26" s="72"/>
      <c r="PXR26" s="73"/>
      <c r="PXS26" s="548"/>
      <c r="PXT26" s="72"/>
      <c r="PXU26" s="72"/>
      <c r="PYG26" s="72"/>
      <c r="PYH26" s="73"/>
      <c r="PYI26" s="548"/>
      <c r="PYJ26" s="72"/>
      <c r="PYK26" s="72"/>
      <c r="PYW26" s="72"/>
      <c r="PYX26" s="73"/>
      <c r="PYY26" s="548"/>
      <c r="PYZ26" s="72"/>
      <c r="PZA26" s="72"/>
      <c r="PZM26" s="72"/>
      <c r="PZN26" s="73"/>
      <c r="PZO26" s="548"/>
      <c r="PZP26" s="72"/>
      <c r="PZQ26" s="72"/>
      <c r="QAC26" s="72"/>
      <c r="QAD26" s="73"/>
      <c r="QAE26" s="548"/>
      <c r="QAF26" s="72"/>
      <c r="QAG26" s="72"/>
      <c r="QAS26" s="72"/>
      <c r="QAT26" s="73"/>
      <c r="QAU26" s="548"/>
      <c r="QAV26" s="72"/>
      <c r="QAW26" s="72"/>
      <c r="QBI26" s="72"/>
      <c r="QBJ26" s="73"/>
      <c r="QBK26" s="548"/>
      <c r="QBL26" s="72"/>
      <c r="QBM26" s="72"/>
      <c r="QBY26" s="72"/>
      <c r="QBZ26" s="73"/>
      <c r="QCA26" s="548"/>
      <c r="QCB26" s="72"/>
      <c r="QCC26" s="72"/>
      <c r="QCO26" s="72"/>
      <c r="QCP26" s="73"/>
      <c r="QCQ26" s="548"/>
      <c r="QCR26" s="72"/>
      <c r="QCS26" s="72"/>
      <c r="QDE26" s="72"/>
      <c r="QDF26" s="73"/>
      <c r="QDG26" s="548"/>
      <c r="QDH26" s="72"/>
      <c r="QDI26" s="72"/>
      <c r="QDU26" s="72"/>
      <c r="QDV26" s="73"/>
      <c r="QDW26" s="548"/>
      <c r="QDX26" s="72"/>
      <c r="QDY26" s="72"/>
      <c r="QEK26" s="72"/>
      <c r="QEL26" s="73"/>
      <c r="QEM26" s="548"/>
      <c r="QEN26" s="72"/>
      <c r="QEO26" s="72"/>
      <c r="QFA26" s="72"/>
      <c r="QFB26" s="73"/>
      <c r="QFC26" s="548"/>
      <c r="QFD26" s="72"/>
      <c r="QFE26" s="72"/>
      <c r="QFQ26" s="72"/>
      <c r="QFR26" s="73"/>
      <c r="QFS26" s="548"/>
      <c r="QFT26" s="72"/>
      <c r="QFU26" s="72"/>
      <c r="QGG26" s="72"/>
      <c r="QGH26" s="73"/>
      <c r="QGI26" s="548"/>
      <c r="QGJ26" s="72"/>
      <c r="QGK26" s="72"/>
      <c r="QGW26" s="72"/>
      <c r="QGX26" s="73"/>
      <c r="QGY26" s="548"/>
      <c r="QGZ26" s="72"/>
      <c r="QHA26" s="72"/>
      <c r="QHM26" s="72"/>
      <c r="QHN26" s="73"/>
      <c r="QHO26" s="548"/>
      <c r="QHP26" s="72"/>
      <c r="QHQ26" s="72"/>
      <c r="QIC26" s="72"/>
      <c r="QID26" s="73"/>
      <c r="QIE26" s="548"/>
      <c r="QIF26" s="72"/>
      <c r="QIG26" s="72"/>
      <c r="QIS26" s="72"/>
      <c r="QIT26" s="73"/>
      <c r="QIU26" s="548"/>
      <c r="QIV26" s="72"/>
      <c r="QIW26" s="72"/>
      <c r="QJI26" s="72"/>
      <c r="QJJ26" s="73"/>
      <c r="QJK26" s="548"/>
      <c r="QJL26" s="72"/>
      <c r="QJM26" s="72"/>
      <c r="QJY26" s="72"/>
      <c r="QJZ26" s="73"/>
      <c r="QKA26" s="548"/>
      <c r="QKB26" s="72"/>
      <c r="QKC26" s="72"/>
      <c r="QKO26" s="72"/>
      <c r="QKP26" s="73"/>
      <c r="QKQ26" s="548"/>
      <c r="QKR26" s="72"/>
      <c r="QKS26" s="72"/>
      <c r="QLE26" s="72"/>
      <c r="QLF26" s="73"/>
      <c r="QLG26" s="548"/>
      <c r="QLH26" s="72"/>
      <c r="QLI26" s="72"/>
      <c r="QLU26" s="72"/>
      <c r="QLV26" s="73"/>
      <c r="QLW26" s="548"/>
      <c r="QLX26" s="72"/>
      <c r="QLY26" s="72"/>
      <c r="QMK26" s="72"/>
      <c r="QML26" s="73"/>
      <c r="QMM26" s="548"/>
      <c r="QMN26" s="72"/>
      <c r="QMO26" s="72"/>
      <c r="QNA26" s="72"/>
      <c r="QNB26" s="73"/>
      <c r="QNC26" s="548"/>
      <c r="QND26" s="72"/>
      <c r="QNE26" s="72"/>
      <c r="QNQ26" s="72"/>
      <c r="QNR26" s="73"/>
      <c r="QNS26" s="548"/>
      <c r="QNT26" s="72"/>
      <c r="QNU26" s="72"/>
      <c r="QOG26" s="72"/>
      <c r="QOH26" s="73"/>
      <c r="QOI26" s="548"/>
      <c r="QOJ26" s="72"/>
      <c r="QOK26" s="72"/>
      <c r="QOW26" s="72"/>
      <c r="QOX26" s="73"/>
      <c r="QOY26" s="548"/>
      <c r="QOZ26" s="72"/>
      <c r="QPA26" s="72"/>
      <c r="QPM26" s="72"/>
      <c r="QPN26" s="73"/>
      <c r="QPO26" s="548"/>
      <c r="QPP26" s="72"/>
      <c r="QPQ26" s="72"/>
      <c r="QQC26" s="72"/>
      <c r="QQD26" s="73"/>
      <c r="QQE26" s="548"/>
      <c r="QQF26" s="72"/>
      <c r="QQG26" s="72"/>
      <c r="QQS26" s="72"/>
      <c r="QQT26" s="73"/>
      <c r="QQU26" s="548"/>
      <c r="QQV26" s="72"/>
      <c r="QQW26" s="72"/>
      <c r="QRI26" s="72"/>
      <c r="QRJ26" s="73"/>
      <c r="QRK26" s="548"/>
      <c r="QRL26" s="72"/>
      <c r="QRM26" s="72"/>
      <c r="QRY26" s="72"/>
      <c r="QRZ26" s="73"/>
      <c r="QSA26" s="548"/>
      <c r="QSB26" s="72"/>
      <c r="QSC26" s="72"/>
      <c r="QSO26" s="72"/>
      <c r="QSP26" s="73"/>
      <c r="QSQ26" s="548"/>
      <c r="QSR26" s="72"/>
      <c r="QSS26" s="72"/>
      <c r="QTE26" s="72"/>
      <c r="QTF26" s="73"/>
      <c r="QTG26" s="548"/>
      <c r="QTH26" s="72"/>
      <c r="QTI26" s="72"/>
      <c r="QTU26" s="72"/>
      <c r="QTV26" s="73"/>
      <c r="QTW26" s="548"/>
      <c r="QTX26" s="72"/>
      <c r="QTY26" s="72"/>
      <c r="QUK26" s="72"/>
      <c r="QUL26" s="73"/>
      <c r="QUM26" s="548"/>
      <c r="QUN26" s="72"/>
      <c r="QUO26" s="72"/>
      <c r="QVA26" s="72"/>
      <c r="QVB26" s="73"/>
      <c r="QVC26" s="548"/>
      <c r="QVD26" s="72"/>
      <c r="QVE26" s="72"/>
      <c r="QVQ26" s="72"/>
      <c r="QVR26" s="73"/>
      <c r="QVS26" s="548"/>
      <c r="QVT26" s="72"/>
      <c r="QVU26" s="72"/>
      <c r="QWG26" s="72"/>
      <c r="QWH26" s="73"/>
      <c r="QWI26" s="548"/>
      <c r="QWJ26" s="72"/>
      <c r="QWK26" s="72"/>
      <c r="QWW26" s="72"/>
      <c r="QWX26" s="73"/>
      <c r="QWY26" s="548"/>
      <c r="QWZ26" s="72"/>
      <c r="QXA26" s="72"/>
      <c r="QXM26" s="72"/>
      <c r="QXN26" s="73"/>
      <c r="QXO26" s="548"/>
      <c r="QXP26" s="72"/>
      <c r="QXQ26" s="72"/>
      <c r="QYC26" s="72"/>
      <c r="QYD26" s="73"/>
      <c r="QYE26" s="548"/>
      <c r="QYF26" s="72"/>
      <c r="QYG26" s="72"/>
      <c r="QYS26" s="72"/>
      <c r="QYT26" s="73"/>
      <c r="QYU26" s="548"/>
      <c r="QYV26" s="72"/>
      <c r="QYW26" s="72"/>
      <c r="QZI26" s="72"/>
      <c r="QZJ26" s="73"/>
      <c r="QZK26" s="548"/>
      <c r="QZL26" s="72"/>
      <c r="QZM26" s="72"/>
      <c r="QZY26" s="72"/>
      <c r="QZZ26" s="73"/>
      <c r="RAA26" s="548"/>
      <c r="RAB26" s="72"/>
      <c r="RAC26" s="72"/>
      <c r="RAO26" s="72"/>
      <c r="RAP26" s="73"/>
      <c r="RAQ26" s="548"/>
      <c r="RAR26" s="72"/>
      <c r="RAS26" s="72"/>
      <c r="RBE26" s="72"/>
      <c r="RBF26" s="73"/>
      <c r="RBG26" s="548"/>
      <c r="RBH26" s="72"/>
      <c r="RBI26" s="72"/>
      <c r="RBU26" s="72"/>
      <c r="RBV26" s="73"/>
      <c r="RBW26" s="548"/>
      <c r="RBX26" s="72"/>
      <c r="RBY26" s="72"/>
      <c r="RCK26" s="72"/>
      <c r="RCL26" s="73"/>
      <c r="RCM26" s="548"/>
      <c r="RCN26" s="72"/>
      <c r="RCO26" s="72"/>
      <c r="RDA26" s="72"/>
      <c r="RDB26" s="73"/>
      <c r="RDC26" s="548"/>
      <c r="RDD26" s="72"/>
      <c r="RDE26" s="72"/>
      <c r="RDQ26" s="72"/>
      <c r="RDR26" s="73"/>
      <c r="RDS26" s="548"/>
      <c r="RDT26" s="72"/>
      <c r="RDU26" s="72"/>
      <c r="REG26" s="72"/>
      <c r="REH26" s="73"/>
      <c r="REI26" s="548"/>
      <c r="REJ26" s="72"/>
      <c r="REK26" s="72"/>
      <c r="REW26" s="72"/>
      <c r="REX26" s="73"/>
      <c r="REY26" s="548"/>
      <c r="REZ26" s="72"/>
      <c r="RFA26" s="72"/>
      <c r="RFM26" s="72"/>
      <c r="RFN26" s="73"/>
      <c r="RFO26" s="548"/>
      <c r="RFP26" s="72"/>
      <c r="RFQ26" s="72"/>
      <c r="RGC26" s="72"/>
      <c r="RGD26" s="73"/>
      <c r="RGE26" s="548"/>
      <c r="RGF26" s="72"/>
      <c r="RGG26" s="72"/>
      <c r="RGS26" s="72"/>
      <c r="RGT26" s="73"/>
      <c r="RGU26" s="548"/>
      <c r="RGV26" s="72"/>
      <c r="RGW26" s="72"/>
      <c r="RHI26" s="72"/>
      <c r="RHJ26" s="73"/>
      <c r="RHK26" s="548"/>
      <c r="RHL26" s="72"/>
      <c r="RHM26" s="72"/>
      <c r="RHY26" s="72"/>
      <c r="RHZ26" s="73"/>
      <c r="RIA26" s="548"/>
      <c r="RIB26" s="72"/>
      <c r="RIC26" s="72"/>
      <c r="RIO26" s="72"/>
      <c r="RIP26" s="73"/>
      <c r="RIQ26" s="548"/>
      <c r="RIR26" s="72"/>
      <c r="RIS26" s="72"/>
      <c r="RJE26" s="72"/>
      <c r="RJF26" s="73"/>
      <c r="RJG26" s="548"/>
      <c r="RJH26" s="72"/>
      <c r="RJI26" s="72"/>
      <c r="RJU26" s="72"/>
      <c r="RJV26" s="73"/>
      <c r="RJW26" s="548"/>
      <c r="RJX26" s="72"/>
      <c r="RJY26" s="72"/>
      <c r="RKK26" s="72"/>
      <c r="RKL26" s="73"/>
      <c r="RKM26" s="548"/>
      <c r="RKN26" s="72"/>
      <c r="RKO26" s="72"/>
      <c r="RLA26" s="72"/>
      <c r="RLB26" s="73"/>
      <c r="RLC26" s="548"/>
      <c r="RLD26" s="72"/>
      <c r="RLE26" s="72"/>
      <c r="RLQ26" s="72"/>
      <c r="RLR26" s="73"/>
      <c r="RLS26" s="548"/>
      <c r="RLT26" s="72"/>
      <c r="RLU26" s="72"/>
      <c r="RMG26" s="72"/>
      <c r="RMH26" s="73"/>
      <c r="RMI26" s="548"/>
      <c r="RMJ26" s="72"/>
      <c r="RMK26" s="72"/>
      <c r="RMW26" s="72"/>
      <c r="RMX26" s="73"/>
      <c r="RMY26" s="548"/>
      <c r="RMZ26" s="72"/>
      <c r="RNA26" s="72"/>
      <c r="RNM26" s="72"/>
      <c r="RNN26" s="73"/>
      <c r="RNO26" s="548"/>
      <c r="RNP26" s="72"/>
      <c r="RNQ26" s="72"/>
      <c r="ROC26" s="72"/>
      <c r="ROD26" s="73"/>
      <c r="ROE26" s="548"/>
      <c r="ROF26" s="72"/>
      <c r="ROG26" s="72"/>
      <c r="ROS26" s="72"/>
      <c r="ROT26" s="73"/>
      <c r="ROU26" s="548"/>
      <c r="ROV26" s="72"/>
      <c r="ROW26" s="72"/>
      <c r="RPI26" s="72"/>
      <c r="RPJ26" s="73"/>
      <c r="RPK26" s="548"/>
      <c r="RPL26" s="72"/>
      <c r="RPM26" s="72"/>
      <c r="RPY26" s="72"/>
      <c r="RPZ26" s="73"/>
      <c r="RQA26" s="548"/>
      <c r="RQB26" s="72"/>
      <c r="RQC26" s="72"/>
      <c r="RQO26" s="72"/>
      <c r="RQP26" s="73"/>
      <c r="RQQ26" s="548"/>
      <c r="RQR26" s="72"/>
      <c r="RQS26" s="72"/>
      <c r="RRE26" s="72"/>
      <c r="RRF26" s="73"/>
      <c r="RRG26" s="548"/>
      <c r="RRH26" s="72"/>
      <c r="RRI26" s="72"/>
      <c r="RRU26" s="72"/>
      <c r="RRV26" s="73"/>
      <c r="RRW26" s="548"/>
      <c r="RRX26" s="72"/>
      <c r="RRY26" s="72"/>
      <c r="RSK26" s="72"/>
      <c r="RSL26" s="73"/>
      <c r="RSM26" s="548"/>
      <c r="RSN26" s="72"/>
      <c r="RSO26" s="72"/>
      <c r="RTA26" s="72"/>
      <c r="RTB26" s="73"/>
      <c r="RTC26" s="548"/>
      <c r="RTD26" s="72"/>
      <c r="RTE26" s="72"/>
      <c r="RTQ26" s="72"/>
      <c r="RTR26" s="73"/>
      <c r="RTS26" s="548"/>
      <c r="RTT26" s="72"/>
      <c r="RTU26" s="72"/>
      <c r="RUG26" s="72"/>
      <c r="RUH26" s="73"/>
      <c r="RUI26" s="548"/>
      <c r="RUJ26" s="72"/>
      <c r="RUK26" s="72"/>
      <c r="RUW26" s="72"/>
      <c r="RUX26" s="73"/>
      <c r="RUY26" s="548"/>
      <c r="RUZ26" s="72"/>
      <c r="RVA26" s="72"/>
      <c r="RVM26" s="72"/>
      <c r="RVN26" s="73"/>
      <c r="RVO26" s="548"/>
      <c r="RVP26" s="72"/>
      <c r="RVQ26" s="72"/>
      <c r="RWC26" s="72"/>
      <c r="RWD26" s="73"/>
      <c r="RWE26" s="548"/>
      <c r="RWF26" s="72"/>
      <c r="RWG26" s="72"/>
      <c r="RWS26" s="72"/>
      <c r="RWT26" s="73"/>
      <c r="RWU26" s="548"/>
      <c r="RWV26" s="72"/>
      <c r="RWW26" s="72"/>
      <c r="RXI26" s="72"/>
      <c r="RXJ26" s="73"/>
      <c r="RXK26" s="548"/>
      <c r="RXL26" s="72"/>
      <c r="RXM26" s="72"/>
      <c r="RXY26" s="72"/>
      <c r="RXZ26" s="73"/>
      <c r="RYA26" s="548"/>
      <c r="RYB26" s="72"/>
      <c r="RYC26" s="72"/>
      <c r="RYO26" s="72"/>
      <c r="RYP26" s="73"/>
      <c r="RYQ26" s="548"/>
      <c r="RYR26" s="72"/>
      <c r="RYS26" s="72"/>
      <c r="RZE26" s="72"/>
      <c r="RZF26" s="73"/>
      <c r="RZG26" s="548"/>
      <c r="RZH26" s="72"/>
      <c r="RZI26" s="72"/>
      <c r="RZU26" s="72"/>
      <c r="RZV26" s="73"/>
      <c r="RZW26" s="548"/>
      <c r="RZX26" s="72"/>
      <c r="RZY26" s="72"/>
      <c r="SAK26" s="72"/>
      <c r="SAL26" s="73"/>
      <c r="SAM26" s="548"/>
      <c r="SAN26" s="72"/>
      <c r="SAO26" s="72"/>
      <c r="SBA26" s="72"/>
      <c r="SBB26" s="73"/>
      <c r="SBC26" s="548"/>
      <c r="SBD26" s="72"/>
      <c r="SBE26" s="72"/>
      <c r="SBQ26" s="72"/>
      <c r="SBR26" s="73"/>
      <c r="SBS26" s="548"/>
      <c r="SBT26" s="72"/>
      <c r="SBU26" s="72"/>
      <c r="SCG26" s="72"/>
      <c r="SCH26" s="73"/>
      <c r="SCI26" s="548"/>
      <c r="SCJ26" s="72"/>
      <c r="SCK26" s="72"/>
      <c r="SCW26" s="72"/>
      <c r="SCX26" s="73"/>
      <c r="SCY26" s="548"/>
      <c r="SCZ26" s="72"/>
      <c r="SDA26" s="72"/>
      <c r="SDM26" s="72"/>
      <c r="SDN26" s="73"/>
      <c r="SDO26" s="548"/>
      <c r="SDP26" s="72"/>
      <c r="SDQ26" s="72"/>
      <c r="SEC26" s="72"/>
      <c r="SED26" s="73"/>
      <c r="SEE26" s="548"/>
      <c r="SEF26" s="72"/>
      <c r="SEG26" s="72"/>
      <c r="SES26" s="72"/>
      <c r="SET26" s="73"/>
      <c r="SEU26" s="548"/>
      <c r="SEV26" s="72"/>
      <c r="SEW26" s="72"/>
      <c r="SFI26" s="72"/>
      <c r="SFJ26" s="73"/>
      <c r="SFK26" s="548"/>
      <c r="SFL26" s="72"/>
      <c r="SFM26" s="72"/>
      <c r="SFY26" s="72"/>
      <c r="SFZ26" s="73"/>
      <c r="SGA26" s="548"/>
      <c r="SGB26" s="72"/>
      <c r="SGC26" s="72"/>
      <c r="SGO26" s="72"/>
      <c r="SGP26" s="73"/>
      <c r="SGQ26" s="548"/>
      <c r="SGR26" s="72"/>
      <c r="SGS26" s="72"/>
      <c r="SHE26" s="72"/>
      <c r="SHF26" s="73"/>
      <c r="SHG26" s="548"/>
      <c r="SHH26" s="72"/>
      <c r="SHI26" s="72"/>
      <c r="SHU26" s="72"/>
      <c r="SHV26" s="73"/>
      <c r="SHW26" s="548"/>
      <c r="SHX26" s="72"/>
      <c r="SHY26" s="72"/>
      <c r="SIK26" s="72"/>
      <c r="SIL26" s="73"/>
      <c r="SIM26" s="548"/>
      <c r="SIN26" s="72"/>
      <c r="SIO26" s="72"/>
      <c r="SJA26" s="72"/>
      <c r="SJB26" s="73"/>
      <c r="SJC26" s="548"/>
      <c r="SJD26" s="72"/>
      <c r="SJE26" s="72"/>
      <c r="SJQ26" s="72"/>
      <c r="SJR26" s="73"/>
      <c r="SJS26" s="548"/>
      <c r="SJT26" s="72"/>
      <c r="SJU26" s="72"/>
      <c r="SKG26" s="72"/>
      <c r="SKH26" s="73"/>
      <c r="SKI26" s="548"/>
      <c r="SKJ26" s="72"/>
      <c r="SKK26" s="72"/>
      <c r="SKW26" s="72"/>
      <c r="SKX26" s="73"/>
      <c r="SKY26" s="548"/>
      <c r="SKZ26" s="72"/>
      <c r="SLA26" s="72"/>
      <c r="SLM26" s="72"/>
      <c r="SLN26" s="73"/>
      <c r="SLO26" s="548"/>
      <c r="SLP26" s="72"/>
      <c r="SLQ26" s="72"/>
      <c r="SMC26" s="72"/>
      <c r="SMD26" s="73"/>
      <c r="SME26" s="548"/>
      <c r="SMF26" s="72"/>
      <c r="SMG26" s="72"/>
      <c r="SMS26" s="72"/>
      <c r="SMT26" s="73"/>
      <c r="SMU26" s="548"/>
      <c r="SMV26" s="72"/>
      <c r="SMW26" s="72"/>
      <c r="SNI26" s="72"/>
      <c r="SNJ26" s="73"/>
      <c r="SNK26" s="548"/>
      <c r="SNL26" s="72"/>
      <c r="SNM26" s="72"/>
      <c r="SNY26" s="72"/>
      <c r="SNZ26" s="73"/>
      <c r="SOA26" s="548"/>
      <c r="SOB26" s="72"/>
      <c r="SOC26" s="72"/>
      <c r="SOO26" s="72"/>
      <c r="SOP26" s="73"/>
      <c r="SOQ26" s="548"/>
      <c r="SOR26" s="72"/>
      <c r="SOS26" s="72"/>
      <c r="SPE26" s="72"/>
      <c r="SPF26" s="73"/>
      <c r="SPG26" s="548"/>
      <c r="SPH26" s="72"/>
      <c r="SPI26" s="72"/>
      <c r="SPU26" s="72"/>
      <c r="SPV26" s="73"/>
      <c r="SPW26" s="548"/>
      <c r="SPX26" s="72"/>
      <c r="SPY26" s="72"/>
      <c r="SQK26" s="72"/>
      <c r="SQL26" s="73"/>
      <c r="SQM26" s="548"/>
      <c r="SQN26" s="72"/>
      <c r="SQO26" s="72"/>
      <c r="SRA26" s="72"/>
      <c r="SRB26" s="73"/>
      <c r="SRC26" s="548"/>
      <c r="SRD26" s="72"/>
      <c r="SRE26" s="72"/>
      <c r="SRQ26" s="72"/>
      <c r="SRR26" s="73"/>
      <c r="SRS26" s="548"/>
      <c r="SRT26" s="72"/>
      <c r="SRU26" s="72"/>
      <c r="SSG26" s="72"/>
      <c r="SSH26" s="73"/>
      <c r="SSI26" s="548"/>
      <c r="SSJ26" s="72"/>
      <c r="SSK26" s="72"/>
      <c r="SSW26" s="72"/>
      <c r="SSX26" s="73"/>
      <c r="SSY26" s="548"/>
      <c r="SSZ26" s="72"/>
      <c r="STA26" s="72"/>
      <c r="STM26" s="72"/>
      <c r="STN26" s="73"/>
      <c r="STO26" s="548"/>
      <c r="STP26" s="72"/>
      <c r="STQ26" s="72"/>
      <c r="SUC26" s="72"/>
      <c r="SUD26" s="73"/>
      <c r="SUE26" s="548"/>
      <c r="SUF26" s="72"/>
      <c r="SUG26" s="72"/>
      <c r="SUS26" s="72"/>
      <c r="SUT26" s="73"/>
      <c r="SUU26" s="548"/>
      <c r="SUV26" s="72"/>
      <c r="SUW26" s="72"/>
      <c r="SVI26" s="72"/>
      <c r="SVJ26" s="73"/>
      <c r="SVK26" s="548"/>
      <c r="SVL26" s="72"/>
      <c r="SVM26" s="72"/>
      <c r="SVY26" s="72"/>
      <c r="SVZ26" s="73"/>
      <c r="SWA26" s="548"/>
      <c r="SWB26" s="72"/>
      <c r="SWC26" s="72"/>
      <c r="SWO26" s="72"/>
      <c r="SWP26" s="73"/>
      <c r="SWQ26" s="548"/>
      <c r="SWR26" s="72"/>
      <c r="SWS26" s="72"/>
      <c r="SXE26" s="72"/>
      <c r="SXF26" s="73"/>
      <c r="SXG26" s="548"/>
      <c r="SXH26" s="72"/>
      <c r="SXI26" s="72"/>
      <c r="SXU26" s="72"/>
      <c r="SXV26" s="73"/>
      <c r="SXW26" s="548"/>
      <c r="SXX26" s="72"/>
      <c r="SXY26" s="72"/>
      <c r="SYK26" s="72"/>
      <c r="SYL26" s="73"/>
      <c r="SYM26" s="548"/>
      <c r="SYN26" s="72"/>
      <c r="SYO26" s="72"/>
      <c r="SZA26" s="72"/>
      <c r="SZB26" s="73"/>
      <c r="SZC26" s="548"/>
      <c r="SZD26" s="72"/>
      <c r="SZE26" s="72"/>
      <c r="SZQ26" s="72"/>
      <c r="SZR26" s="73"/>
      <c r="SZS26" s="548"/>
      <c r="SZT26" s="72"/>
      <c r="SZU26" s="72"/>
      <c r="TAG26" s="72"/>
      <c r="TAH26" s="73"/>
      <c r="TAI26" s="548"/>
      <c r="TAJ26" s="72"/>
      <c r="TAK26" s="72"/>
      <c r="TAW26" s="72"/>
      <c r="TAX26" s="73"/>
      <c r="TAY26" s="548"/>
      <c r="TAZ26" s="72"/>
      <c r="TBA26" s="72"/>
      <c r="TBM26" s="72"/>
      <c r="TBN26" s="73"/>
      <c r="TBO26" s="548"/>
      <c r="TBP26" s="72"/>
      <c r="TBQ26" s="72"/>
      <c r="TCC26" s="72"/>
      <c r="TCD26" s="73"/>
      <c r="TCE26" s="548"/>
      <c r="TCF26" s="72"/>
      <c r="TCG26" s="72"/>
      <c r="TCS26" s="72"/>
      <c r="TCT26" s="73"/>
      <c r="TCU26" s="548"/>
      <c r="TCV26" s="72"/>
      <c r="TCW26" s="72"/>
      <c r="TDI26" s="72"/>
      <c r="TDJ26" s="73"/>
      <c r="TDK26" s="548"/>
      <c r="TDL26" s="72"/>
      <c r="TDM26" s="72"/>
      <c r="TDY26" s="72"/>
      <c r="TDZ26" s="73"/>
      <c r="TEA26" s="548"/>
      <c r="TEB26" s="72"/>
      <c r="TEC26" s="72"/>
      <c r="TEO26" s="72"/>
      <c r="TEP26" s="73"/>
      <c r="TEQ26" s="548"/>
      <c r="TER26" s="72"/>
      <c r="TES26" s="72"/>
      <c r="TFE26" s="72"/>
      <c r="TFF26" s="73"/>
      <c r="TFG26" s="548"/>
      <c r="TFH26" s="72"/>
      <c r="TFI26" s="72"/>
      <c r="TFU26" s="72"/>
      <c r="TFV26" s="73"/>
      <c r="TFW26" s="548"/>
      <c r="TFX26" s="72"/>
      <c r="TFY26" s="72"/>
      <c r="TGK26" s="72"/>
      <c r="TGL26" s="73"/>
      <c r="TGM26" s="548"/>
      <c r="TGN26" s="72"/>
      <c r="TGO26" s="72"/>
      <c r="THA26" s="72"/>
      <c r="THB26" s="73"/>
      <c r="THC26" s="548"/>
      <c r="THD26" s="72"/>
      <c r="THE26" s="72"/>
      <c r="THQ26" s="72"/>
      <c r="THR26" s="73"/>
      <c r="THS26" s="548"/>
      <c r="THT26" s="72"/>
      <c r="THU26" s="72"/>
      <c r="TIG26" s="72"/>
      <c r="TIH26" s="73"/>
      <c r="TII26" s="548"/>
      <c r="TIJ26" s="72"/>
      <c r="TIK26" s="72"/>
      <c r="TIW26" s="72"/>
      <c r="TIX26" s="73"/>
      <c r="TIY26" s="548"/>
      <c r="TIZ26" s="72"/>
      <c r="TJA26" s="72"/>
      <c r="TJM26" s="72"/>
      <c r="TJN26" s="73"/>
      <c r="TJO26" s="548"/>
      <c r="TJP26" s="72"/>
      <c r="TJQ26" s="72"/>
      <c r="TKC26" s="72"/>
      <c r="TKD26" s="73"/>
      <c r="TKE26" s="548"/>
      <c r="TKF26" s="72"/>
      <c r="TKG26" s="72"/>
      <c r="TKS26" s="72"/>
      <c r="TKT26" s="73"/>
      <c r="TKU26" s="548"/>
      <c r="TKV26" s="72"/>
      <c r="TKW26" s="72"/>
      <c r="TLI26" s="72"/>
      <c r="TLJ26" s="73"/>
      <c r="TLK26" s="548"/>
      <c r="TLL26" s="72"/>
      <c r="TLM26" s="72"/>
      <c r="TLY26" s="72"/>
      <c r="TLZ26" s="73"/>
      <c r="TMA26" s="548"/>
      <c r="TMB26" s="72"/>
      <c r="TMC26" s="72"/>
      <c r="TMO26" s="72"/>
      <c r="TMP26" s="73"/>
      <c r="TMQ26" s="548"/>
      <c r="TMR26" s="72"/>
      <c r="TMS26" s="72"/>
      <c r="TNE26" s="72"/>
      <c r="TNF26" s="73"/>
      <c r="TNG26" s="548"/>
      <c r="TNH26" s="72"/>
      <c r="TNI26" s="72"/>
      <c r="TNU26" s="72"/>
      <c r="TNV26" s="73"/>
      <c r="TNW26" s="548"/>
      <c r="TNX26" s="72"/>
      <c r="TNY26" s="72"/>
      <c r="TOK26" s="72"/>
      <c r="TOL26" s="73"/>
      <c r="TOM26" s="548"/>
      <c r="TON26" s="72"/>
      <c r="TOO26" s="72"/>
      <c r="TPA26" s="72"/>
      <c r="TPB26" s="73"/>
      <c r="TPC26" s="548"/>
      <c r="TPD26" s="72"/>
      <c r="TPE26" s="72"/>
      <c r="TPQ26" s="72"/>
      <c r="TPR26" s="73"/>
      <c r="TPS26" s="548"/>
      <c r="TPT26" s="72"/>
      <c r="TPU26" s="72"/>
      <c r="TQG26" s="72"/>
      <c r="TQH26" s="73"/>
      <c r="TQI26" s="548"/>
      <c r="TQJ26" s="72"/>
      <c r="TQK26" s="72"/>
      <c r="TQW26" s="72"/>
      <c r="TQX26" s="73"/>
      <c r="TQY26" s="548"/>
      <c r="TQZ26" s="72"/>
      <c r="TRA26" s="72"/>
      <c r="TRM26" s="72"/>
      <c r="TRN26" s="73"/>
      <c r="TRO26" s="548"/>
      <c r="TRP26" s="72"/>
      <c r="TRQ26" s="72"/>
      <c r="TSC26" s="72"/>
      <c r="TSD26" s="73"/>
      <c r="TSE26" s="548"/>
      <c r="TSF26" s="72"/>
      <c r="TSG26" s="72"/>
      <c r="TSS26" s="72"/>
      <c r="TST26" s="73"/>
      <c r="TSU26" s="548"/>
      <c r="TSV26" s="72"/>
      <c r="TSW26" s="72"/>
      <c r="TTI26" s="72"/>
      <c r="TTJ26" s="73"/>
      <c r="TTK26" s="548"/>
      <c r="TTL26" s="72"/>
      <c r="TTM26" s="72"/>
      <c r="TTY26" s="72"/>
      <c r="TTZ26" s="73"/>
      <c r="TUA26" s="548"/>
      <c r="TUB26" s="72"/>
      <c r="TUC26" s="72"/>
      <c r="TUO26" s="72"/>
      <c r="TUP26" s="73"/>
      <c r="TUQ26" s="548"/>
      <c r="TUR26" s="72"/>
      <c r="TUS26" s="72"/>
      <c r="TVE26" s="72"/>
      <c r="TVF26" s="73"/>
      <c r="TVG26" s="548"/>
      <c r="TVH26" s="72"/>
      <c r="TVI26" s="72"/>
      <c r="TVU26" s="72"/>
      <c r="TVV26" s="73"/>
      <c r="TVW26" s="548"/>
      <c r="TVX26" s="72"/>
      <c r="TVY26" s="72"/>
      <c r="TWK26" s="72"/>
      <c r="TWL26" s="73"/>
      <c r="TWM26" s="548"/>
      <c r="TWN26" s="72"/>
      <c r="TWO26" s="72"/>
      <c r="TXA26" s="72"/>
      <c r="TXB26" s="73"/>
      <c r="TXC26" s="548"/>
      <c r="TXD26" s="72"/>
      <c r="TXE26" s="72"/>
      <c r="TXQ26" s="72"/>
      <c r="TXR26" s="73"/>
      <c r="TXS26" s="548"/>
      <c r="TXT26" s="72"/>
      <c r="TXU26" s="72"/>
      <c r="TYG26" s="72"/>
      <c r="TYH26" s="73"/>
      <c r="TYI26" s="548"/>
      <c r="TYJ26" s="72"/>
      <c r="TYK26" s="72"/>
      <c r="TYW26" s="72"/>
      <c r="TYX26" s="73"/>
      <c r="TYY26" s="548"/>
      <c r="TYZ26" s="72"/>
      <c r="TZA26" s="72"/>
      <c r="TZM26" s="72"/>
      <c r="TZN26" s="73"/>
      <c r="TZO26" s="548"/>
      <c r="TZP26" s="72"/>
      <c r="TZQ26" s="72"/>
      <c r="UAC26" s="72"/>
      <c r="UAD26" s="73"/>
      <c r="UAE26" s="548"/>
      <c r="UAF26" s="72"/>
      <c r="UAG26" s="72"/>
      <c r="UAS26" s="72"/>
      <c r="UAT26" s="73"/>
      <c r="UAU26" s="548"/>
      <c r="UAV26" s="72"/>
      <c r="UAW26" s="72"/>
      <c r="UBI26" s="72"/>
      <c r="UBJ26" s="73"/>
      <c r="UBK26" s="548"/>
      <c r="UBL26" s="72"/>
      <c r="UBM26" s="72"/>
      <c r="UBY26" s="72"/>
      <c r="UBZ26" s="73"/>
      <c r="UCA26" s="548"/>
      <c r="UCB26" s="72"/>
      <c r="UCC26" s="72"/>
      <c r="UCO26" s="72"/>
      <c r="UCP26" s="73"/>
      <c r="UCQ26" s="548"/>
      <c r="UCR26" s="72"/>
      <c r="UCS26" s="72"/>
      <c r="UDE26" s="72"/>
      <c r="UDF26" s="73"/>
      <c r="UDG26" s="548"/>
      <c r="UDH26" s="72"/>
      <c r="UDI26" s="72"/>
      <c r="UDU26" s="72"/>
      <c r="UDV26" s="73"/>
      <c r="UDW26" s="548"/>
      <c r="UDX26" s="72"/>
      <c r="UDY26" s="72"/>
      <c r="UEK26" s="72"/>
      <c r="UEL26" s="73"/>
      <c r="UEM26" s="548"/>
      <c r="UEN26" s="72"/>
      <c r="UEO26" s="72"/>
      <c r="UFA26" s="72"/>
      <c r="UFB26" s="73"/>
      <c r="UFC26" s="548"/>
      <c r="UFD26" s="72"/>
      <c r="UFE26" s="72"/>
      <c r="UFQ26" s="72"/>
      <c r="UFR26" s="73"/>
      <c r="UFS26" s="548"/>
      <c r="UFT26" s="72"/>
      <c r="UFU26" s="72"/>
      <c r="UGG26" s="72"/>
      <c r="UGH26" s="73"/>
      <c r="UGI26" s="548"/>
      <c r="UGJ26" s="72"/>
      <c r="UGK26" s="72"/>
      <c r="UGW26" s="72"/>
      <c r="UGX26" s="73"/>
      <c r="UGY26" s="548"/>
      <c r="UGZ26" s="72"/>
      <c r="UHA26" s="72"/>
      <c r="UHM26" s="72"/>
      <c r="UHN26" s="73"/>
      <c r="UHO26" s="548"/>
      <c r="UHP26" s="72"/>
      <c r="UHQ26" s="72"/>
      <c r="UIC26" s="72"/>
      <c r="UID26" s="73"/>
      <c r="UIE26" s="548"/>
      <c r="UIF26" s="72"/>
      <c r="UIG26" s="72"/>
      <c r="UIS26" s="72"/>
      <c r="UIT26" s="73"/>
      <c r="UIU26" s="548"/>
      <c r="UIV26" s="72"/>
      <c r="UIW26" s="72"/>
      <c r="UJI26" s="72"/>
      <c r="UJJ26" s="73"/>
      <c r="UJK26" s="548"/>
      <c r="UJL26" s="72"/>
      <c r="UJM26" s="72"/>
      <c r="UJY26" s="72"/>
      <c r="UJZ26" s="73"/>
      <c r="UKA26" s="548"/>
      <c r="UKB26" s="72"/>
      <c r="UKC26" s="72"/>
      <c r="UKO26" s="72"/>
      <c r="UKP26" s="73"/>
      <c r="UKQ26" s="548"/>
      <c r="UKR26" s="72"/>
      <c r="UKS26" s="72"/>
      <c r="ULE26" s="72"/>
      <c r="ULF26" s="73"/>
      <c r="ULG26" s="548"/>
      <c r="ULH26" s="72"/>
      <c r="ULI26" s="72"/>
      <c r="ULU26" s="72"/>
      <c r="ULV26" s="73"/>
      <c r="ULW26" s="548"/>
      <c r="ULX26" s="72"/>
      <c r="ULY26" s="72"/>
      <c r="UMK26" s="72"/>
      <c r="UML26" s="73"/>
      <c r="UMM26" s="548"/>
      <c r="UMN26" s="72"/>
      <c r="UMO26" s="72"/>
      <c r="UNA26" s="72"/>
      <c r="UNB26" s="73"/>
      <c r="UNC26" s="548"/>
      <c r="UND26" s="72"/>
      <c r="UNE26" s="72"/>
      <c r="UNQ26" s="72"/>
      <c r="UNR26" s="73"/>
      <c r="UNS26" s="548"/>
      <c r="UNT26" s="72"/>
      <c r="UNU26" s="72"/>
      <c r="UOG26" s="72"/>
      <c r="UOH26" s="73"/>
      <c r="UOI26" s="548"/>
      <c r="UOJ26" s="72"/>
      <c r="UOK26" s="72"/>
      <c r="UOW26" s="72"/>
      <c r="UOX26" s="73"/>
      <c r="UOY26" s="548"/>
      <c r="UOZ26" s="72"/>
      <c r="UPA26" s="72"/>
      <c r="UPM26" s="72"/>
      <c r="UPN26" s="73"/>
      <c r="UPO26" s="548"/>
      <c r="UPP26" s="72"/>
      <c r="UPQ26" s="72"/>
      <c r="UQC26" s="72"/>
      <c r="UQD26" s="73"/>
      <c r="UQE26" s="548"/>
      <c r="UQF26" s="72"/>
      <c r="UQG26" s="72"/>
      <c r="UQS26" s="72"/>
      <c r="UQT26" s="73"/>
      <c r="UQU26" s="548"/>
      <c r="UQV26" s="72"/>
      <c r="UQW26" s="72"/>
      <c r="URI26" s="72"/>
      <c r="URJ26" s="73"/>
      <c r="URK26" s="548"/>
      <c r="URL26" s="72"/>
      <c r="URM26" s="72"/>
      <c r="URY26" s="72"/>
      <c r="URZ26" s="73"/>
      <c r="USA26" s="548"/>
      <c r="USB26" s="72"/>
      <c r="USC26" s="72"/>
      <c r="USO26" s="72"/>
      <c r="USP26" s="73"/>
      <c r="USQ26" s="548"/>
      <c r="USR26" s="72"/>
      <c r="USS26" s="72"/>
      <c r="UTE26" s="72"/>
      <c r="UTF26" s="73"/>
      <c r="UTG26" s="548"/>
      <c r="UTH26" s="72"/>
      <c r="UTI26" s="72"/>
      <c r="UTU26" s="72"/>
      <c r="UTV26" s="73"/>
      <c r="UTW26" s="548"/>
      <c r="UTX26" s="72"/>
      <c r="UTY26" s="72"/>
      <c r="UUK26" s="72"/>
      <c r="UUL26" s="73"/>
      <c r="UUM26" s="548"/>
      <c r="UUN26" s="72"/>
      <c r="UUO26" s="72"/>
      <c r="UVA26" s="72"/>
      <c r="UVB26" s="73"/>
      <c r="UVC26" s="548"/>
      <c r="UVD26" s="72"/>
      <c r="UVE26" s="72"/>
      <c r="UVQ26" s="72"/>
      <c r="UVR26" s="73"/>
      <c r="UVS26" s="548"/>
      <c r="UVT26" s="72"/>
      <c r="UVU26" s="72"/>
      <c r="UWG26" s="72"/>
      <c r="UWH26" s="73"/>
      <c r="UWI26" s="548"/>
      <c r="UWJ26" s="72"/>
      <c r="UWK26" s="72"/>
      <c r="UWW26" s="72"/>
      <c r="UWX26" s="73"/>
      <c r="UWY26" s="548"/>
      <c r="UWZ26" s="72"/>
      <c r="UXA26" s="72"/>
      <c r="UXM26" s="72"/>
      <c r="UXN26" s="73"/>
      <c r="UXO26" s="548"/>
      <c r="UXP26" s="72"/>
      <c r="UXQ26" s="72"/>
      <c r="UYC26" s="72"/>
      <c r="UYD26" s="73"/>
      <c r="UYE26" s="548"/>
      <c r="UYF26" s="72"/>
      <c r="UYG26" s="72"/>
      <c r="UYS26" s="72"/>
      <c r="UYT26" s="73"/>
      <c r="UYU26" s="548"/>
      <c r="UYV26" s="72"/>
      <c r="UYW26" s="72"/>
      <c r="UZI26" s="72"/>
      <c r="UZJ26" s="73"/>
      <c r="UZK26" s="548"/>
      <c r="UZL26" s="72"/>
      <c r="UZM26" s="72"/>
      <c r="UZY26" s="72"/>
      <c r="UZZ26" s="73"/>
      <c r="VAA26" s="548"/>
      <c r="VAB26" s="72"/>
      <c r="VAC26" s="72"/>
      <c r="VAO26" s="72"/>
      <c r="VAP26" s="73"/>
      <c r="VAQ26" s="548"/>
      <c r="VAR26" s="72"/>
      <c r="VAS26" s="72"/>
      <c r="VBE26" s="72"/>
      <c r="VBF26" s="73"/>
      <c r="VBG26" s="548"/>
      <c r="VBH26" s="72"/>
      <c r="VBI26" s="72"/>
      <c r="VBU26" s="72"/>
      <c r="VBV26" s="73"/>
      <c r="VBW26" s="548"/>
      <c r="VBX26" s="72"/>
      <c r="VBY26" s="72"/>
      <c r="VCK26" s="72"/>
      <c r="VCL26" s="73"/>
      <c r="VCM26" s="548"/>
      <c r="VCN26" s="72"/>
      <c r="VCO26" s="72"/>
      <c r="VDA26" s="72"/>
      <c r="VDB26" s="73"/>
      <c r="VDC26" s="548"/>
      <c r="VDD26" s="72"/>
      <c r="VDE26" s="72"/>
      <c r="VDQ26" s="72"/>
      <c r="VDR26" s="73"/>
      <c r="VDS26" s="548"/>
      <c r="VDT26" s="72"/>
      <c r="VDU26" s="72"/>
      <c r="VEG26" s="72"/>
      <c r="VEH26" s="73"/>
      <c r="VEI26" s="548"/>
      <c r="VEJ26" s="72"/>
      <c r="VEK26" s="72"/>
      <c r="VEW26" s="72"/>
      <c r="VEX26" s="73"/>
      <c r="VEY26" s="548"/>
      <c r="VEZ26" s="72"/>
      <c r="VFA26" s="72"/>
      <c r="VFM26" s="72"/>
      <c r="VFN26" s="73"/>
      <c r="VFO26" s="548"/>
      <c r="VFP26" s="72"/>
      <c r="VFQ26" s="72"/>
      <c r="VGC26" s="72"/>
      <c r="VGD26" s="73"/>
      <c r="VGE26" s="548"/>
      <c r="VGF26" s="72"/>
      <c r="VGG26" s="72"/>
      <c r="VGS26" s="72"/>
      <c r="VGT26" s="73"/>
      <c r="VGU26" s="548"/>
      <c r="VGV26" s="72"/>
      <c r="VGW26" s="72"/>
      <c r="VHI26" s="72"/>
      <c r="VHJ26" s="73"/>
      <c r="VHK26" s="548"/>
      <c r="VHL26" s="72"/>
      <c r="VHM26" s="72"/>
      <c r="VHY26" s="72"/>
      <c r="VHZ26" s="73"/>
      <c r="VIA26" s="548"/>
      <c r="VIB26" s="72"/>
      <c r="VIC26" s="72"/>
      <c r="VIO26" s="72"/>
      <c r="VIP26" s="73"/>
      <c r="VIQ26" s="548"/>
      <c r="VIR26" s="72"/>
      <c r="VIS26" s="72"/>
      <c r="VJE26" s="72"/>
      <c r="VJF26" s="73"/>
      <c r="VJG26" s="548"/>
      <c r="VJH26" s="72"/>
      <c r="VJI26" s="72"/>
      <c r="VJU26" s="72"/>
      <c r="VJV26" s="73"/>
      <c r="VJW26" s="548"/>
      <c r="VJX26" s="72"/>
      <c r="VJY26" s="72"/>
      <c r="VKK26" s="72"/>
      <c r="VKL26" s="73"/>
      <c r="VKM26" s="548"/>
      <c r="VKN26" s="72"/>
      <c r="VKO26" s="72"/>
      <c r="VLA26" s="72"/>
      <c r="VLB26" s="73"/>
      <c r="VLC26" s="548"/>
      <c r="VLD26" s="72"/>
      <c r="VLE26" s="72"/>
      <c r="VLQ26" s="72"/>
      <c r="VLR26" s="73"/>
      <c r="VLS26" s="548"/>
      <c r="VLT26" s="72"/>
      <c r="VLU26" s="72"/>
      <c r="VMG26" s="72"/>
      <c r="VMH26" s="73"/>
      <c r="VMI26" s="548"/>
      <c r="VMJ26" s="72"/>
      <c r="VMK26" s="72"/>
      <c r="VMW26" s="72"/>
      <c r="VMX26" s="73"/>
      <c r="VMY26" s="548"/>
      <c r="VMZ26" s="72"/>
      <c r="VNA26" s="72"/>
      <c r="VNM26" s="72"/>
      <c r="VNN26" s="73"/>
      <c r="VNO26" s="548"/>
      <c r="VNP26" s="72"/>
      <c r="VNQ26" s="72"/>
      <c r="VOC26" s="72"/>
      <c r="VOD26" s="73"/>
      <c r="VOE26" s="548"/>
      <c r="VOF26" s="72"/>
      <c r="VOG26" s="72"/>
      <c r="VOS26" s="72"/>
      <c r="VOT26" s="73"/>
      <c r="VOU26" s="548"/>
      <c r="VOV26" s="72"/>
      <c r="VOW26" s="72"/>
      <c r="VPI26" s="72"/>
      <c r="VPJ26" s="73"/>
      <c r="VPK26" s="548"/>
      <c r="VPL26" s="72"/>
      <c r="VPM26" s="72"/>
      <c r="VPY26" s="72"/>
      <c r="VPZ26" s="73"/>
      <c r="VQA26" s="548"/>
      <c r="VQB26" s="72"/>
      <c r="VQC26" s="72"/>
      <c r="VQO26" s="72"/>
      <c r="VQP26" s="73"/>
      <c r="VQQ26" s="548"/>
      <c r="VQR26" s="72"/>
      <c r="VQS26" s="72"/>
      <c r="VRE26" s="72"/>
      <c r="VRF26" s="73"/>
      <c r="VRG26" s="548"/>
      <c r="VRH26" s="72"/>
      <c r="VRI26" s="72"/>
      <c r="VRU26" s="72"/>
      <c r="VRV26" s="73"/>
      <c r="VRW26" s="548"/>
      <c r="VRX26" s="72"/>
      <c r="VRY26" s="72"/>
      <c r="VSK26" s="72"/>
      <c r="VSL26" s="73"/>
      <c r="VSM26" s="548"/>
      <c r="VSN26" s="72"/>
      <c r="VSO26" s="72"/>
      <c r="VTA26" s="72"/>
      <c r="VTB26" s="73"/>
      <c r="VTC26" s="548"/>
      <c r="VTD26" s="72"/>
      <c r="VTE26" s="72"/>
      <c r="VTQ26" s="72"/>
      <c r="VTR26" s="73"/>
      <c r="VTS26" s="548"/>
      <c r="VTT26" s="72"/>
      <c r="VTU26" s="72"/>
      <c r="VUG26" s="72"/>
      <c r="VUH26" s="73"/>
      <c r="VUI26" s="548"/>
      <c r="VUJ26" s="72"/>
      <c r="VUK26" s="72"/>
      <c r="VUW26" s="72"/>
      <c r="VUX26" s="73"/>
      <c r="VUY26" s="548"/>
      <c r="VUZ26" s="72"/>
      <c r="VVA26" s="72"/>
      <c r="VVM26" s="72"/>
      <c r="VVN26" s="73"/>
      <c r="VVO26" s="548"/>
      <c r="VVP26" s="72"/>
      <c r="VVQ26" s="72"/>
      <c r="VWC26" s="72"/>
      <c r="VWD26" s="73"/>
      <c r="VWE26" s="548"/>
      <c r="VWF26" s="72"/>
      <c r="VWG26" s="72"/>
      <c r="VWS26" s="72"/>
      <c r="VWT26" s="73"/>
      <c r="VWU26" s="548"/>
      <c r="VWV26" s="72"/>
      <c r="VWW26" s="72"/>
      <c r="VXI26" s="72"/>
      <c r="VXJ26" s="73"/>
      <c r="VXK26" s="548"/>
      <c r="VXL26" s="72"/>
      <c r="VXM26" s="72"/>
      <c r="VXY26" s="72"/>
      <c r="VXZ26" s="73"/>
      <c r="VYA26" s="548"/>
      <c r="VYB26" s="72"/>
      <c r="VYC26" s="72"/>
      <c r="VYO26" s="72"/>
      <c r="VYP26" s="73"/>
      <c r="VYQ26" s="548"/>
      <c r="VYR26" s="72"/>
      <c r="VYS26" s="72"/>
      <c r="VZE26" s="72"/>
      <c r="VZF26" s="73"/>
      <c r="VZG26" s="548"/>
      <c r="VZH26" s="72"/>
      <c r="VZI26" s="72"/>
      <c r="VZU26" s="72"/>
      <c r="VZV26" s="73"/>
      <c r="VZW26" s="548"/>
      <c r="VZX26" s="72"/>
      <c r="VZY26" s="72"/>
      <c r="WAK26" s="72"/>
      <c r="WAL26" s="73"/>
      <c r="WAM26" s="548"/>
      <c r="WAN26" s="72"/>
      <c r="WAO26" s="72"/>
      <c r="WBA26" s="72"/>
      <c r="WBB26" s="73"/>
      <c r="WBC26" s="548"/>
      <c r="WBD26" s="72"/>
      <c r="WBE26" s="72"/>
      <c r="WBQ26" s="72"/>
      <c r="WBR26" s="73"/>
      <c r="WBS26" s="548"/>
      <c r="WBT26" s="72"/>
      <c r="WBU26" s="72"/>
      <c r="WCG26" s="72"/>
      <c r="WCH26" s="73"/>
      <c r="WCI26" s="548"/>
      <c r="WCJ26" s="72"/>
      <c r="WCK26" s="72"/>
      <c r="WCW26" s="72"/>
      <c r="WCX26" s="73"/>
      <c r="WCY26" s="548"/>
      <c r="WCZ26" s="72"/>
      <c r="WDA26" s="72"/>
      <c r="WDM26" s="72"/>
      <c r="WDN26" s="73"/>
      <c r="WDO26" s="548"/>
      <c r="WDP26" s="72"/>
      <c r="WDQ26" s="72"/>
      <c r="WEC26" s="72"/>
      <c r="WED26" s="73"/>
      <c r="WEE26" s="548"/>
      <c r="WEF26" s="72"/>
      <c r="WEG26" s="72"/>
      <c r="WES26" s="72"/>
      <c r="WET26" s="73"/>
      <c r="WEU26" s="548"/>
      <c r="WEV26" s="72"/>
      <c r="WEW26" s="72"/>
      <c r="WFI26" s="72"/>
      <c r="WFJ26" s="73"/>
      <c r="WFK26" s="548"/>
      <c r="WFL26" s="72"/>
      <c r="WFM26" s="72"/>
      <c r="WFY26" s="72"/>
      <c r="WFZ26" s="73"/>
      <c r="WGA26" s="548"/>
      <c r="WGB26" s="72"/>
      <c r="WGC26" s="72"/>
      <c r="WGO26" s="72"/>
      <c r="WGP26" s="73"/>
      <c r="WGQ26" s="548"/>
      <c r="WGR26" s="72"/>
      <c r="WGS26" s="72"/>
      <c r="WHE26" s="72"/>
      <c r="WHF26" s="73"/>
      <c r="WHG26" s="548"/>
      <c r="WHH26" s="72"/>
      <c r="WHI26" s="72"/>
      <c r="WHU26" s="72"/>
      <c r="WHV26" s="73"/>
      <c r="WHW26" s="548"/>
      <c r="WHX26" s="72"/>
      <c r="WHY26" s="72"/>
      <c r="WIK26" s="72"/>
      <c r="WIL26" s="73"/>
      <c r="WIM26" s="548"/>
      <c r="WIN26" s="72"/>
      <c r="WIO26" s="72"/>
      <c r="WJA26" s="72"/>
      <c r="WJB26" s="73"/>
      <c r="WJC26" s="548"/>
      <c r="WJD26" s="72"/>
      <c r="WJE26" s="72"/>
      <c r="WJQ26" s="72"/>
      <c r="WJR26" s="73"/>
      <c r="WJS26" s="548"/>
      <c r="WJT26" s="72"/>
      <c r="WJU26" s="72"/>
      <c r="WKG26" s="72"/>
      <c r="WKH26" s="73"/>
      <c r="WKI26" s="548"/>
      <c r="WKJ26" s="72"/>
      <c r="WKK26" s="72"/>
      <c r="WKW26" s="72"/>
      <c r="WKX26" s="73"/>
      <c r="WKY26" s="548"/>
      <c r="WKZ26" s="72"/>
      <c r="WLA26" s="72"/>
      <c r="WLM26" s="72"/>
      <c r="WLN26" s="73"/>
      <c r="WLO26" s="548"/>
      <c r="WLP26" s="72"/>
      <c r="WLQ26" s="72"/>
      <c r="WMC26" s="72"/>
      <c r="WMD26" s="73"/>
      <c r="WME26" s="548"/>
      <c r="WMF26" s="72"/>
      <c r="WMG26" s="72"/>
      <c r="WMS26" s="72"/>
      <c r="WMT26" s="73"/>
      <c r="WMU26" s="548"/>
      <c r="WMV26" s="72"/>
      <c r="WMW26" s="72"/>
      <c r="WNI26" s="72"/>
      <c r="WNJ26" s="73"/>
      <c r="WNK26" s="548"/>
      <c r="WNL26" s="72"/>
      <c r="WNM26" s="72"/>
      <c r="WNY26" s="72"/>
      <c r="WNZ26" s="73"/>
      <c r="WOA26" s="548"/>
      <c r="WOB26" s="72"/>
      <c r="WOC26" s="72"/>
      <c r="WOO26" s="72"/>
      <c r="WOP26" s="73"/>
      <c r="WOQ26" s="548"/>
      <c r="WOR26" s="72"/>
      <c r="WOS26" s="72"/>
      <c r="WPE26" s="72"/>
      <c r="WPF26" s="73"/>
      <c r="WPG26" s="548"/>
      <c r="WPH26" s="72"/>
      <c r="WPI26" s="72"/>
      <c r="WPU26" s="72"/>
      <c r="WPV26" s="73"/>
      <c r="WPW26" s="548"/>
      <c r="WPX26" s="72"/>
      <c r="WPY26" s="72"/>
      <c r="WQK26" s="72"/>
      <c r="WQL26" s="73"/>
      <c r="WQM26" s="548"/>
      <c r="WQN26" s="72"/>
      <c r="WQO26" s="72"/>
      <c r="WRA26" s="72"/>
      <c r="WRB26" s="73"/>
      <c r="WRC26" s="548"/>
      <c r="WRD26" s="72"/>
      <c r="WRE26" s="72"/>
      <c r="WRQ26" s="72"/>
      <c r="WRR26" s="73"/>
      <c r="WRS26" s="548"/>
      <c r="WRT26" s="72"/>
      <c r="WRU26" s="72"/>
      <c r="WSG26" s="72"/>
      <c r="WSH26" s="73"/>
      <c r="WSI26" s="548"/>
      <c r="WSJ26" s="72"/>
      <c r="WSK26" s="72"/>
      <c r="WSW26" s="72"/>
      <c r="WSX26" s="73"/>
      <c r="WSY26" s="548"/>
      <c r="WSZ26" s="72"/>
      <c r="WTA26" s="72"/>
      <c r="WTM26" s="72"/>
      <c r="WTN26" s="73"/>
      <c r="WTO26" s="548"/>
      <c r="WTP26" s="72"/>
      <c r="WTQ26" s="72"/>
      <c r="WUC26" s="72"/>
      <c r="WUD26" s="73"/>
      <c r="WUE26" s="548"/>
      <c r="WUF26" s="72"/>
      <c r="WUG26" s="72"/>
      <c r="WUS26" s="72"/>
      <c r="WUT26" s="73"/>
      <c r="WUU26" s="548"/>
      <c r="WUV26" s="72"/>
      <c r="WUW26" s="72"/>
      <c r="WVI26" s="72"/>
      <c r="WVJ26" s="73"/>
      <c r="WVK26" s="548"/>
      <c r="WVL26" s="72"/>
      <c r="WVM26" s="72"/>
      <c r="WVY26" s="72"/>
      <c r="WVZ26" s="73"/>
      <c r="WWA26" s="548"/>
      <c r="WWB26" s="72"/>
      <c r="WWC26" s="72"/>
      <c r="WWO26" s="72"/>
      <c r="WWP26" s="73"/>
      <c r="WWQ26" s="548"/>
      <c r="WWR26" s="72"/>
      <c r="WWS26" s="72"/>
      <c r="WXE26" s="72"/>
      <c r="WXF26" s="73"/>
      <c r="WXG26" s="548"/>
      <c r="WXH26" s="72"/>
      <c r="WXI26" s="72"/>
      <c r="WXU26" s="72"/>
      <c r="WXV26" s="73"/>
      <c r="WXW26" s="548"/>
      <c r="WXX26" s="72"/>
      <c r="WXY26" s="72"/>
      <c r="WYK26" s="72"/>
      <c r="WYL26" s="73"/>
      <c r="WYM26" s="548"/>
      <c r="WYN26" s="72"/>
      <c r="WYO26" s="72"/>
      <c r="WZA26" s="72"/>
      <c r="WZB26" s="73"/>
      <c r="WZC26" s="548"/>
      <c r="WZD26" s="72"/>
      <c r="WZE26" s="72"/>
      <c r="WZQ26" s="72"/>
      <c r="WZR26" s="73"/>
      <c r="WZS26" s="548"/>
      <c r="WZT26" s="72"/>
      <c r="WZU26" s="72"/>
      <c r="XAG26" s="72"/>
      <c r="XAH26" s="73"/>
      <c r="XAI26" s="548"/>
      <c r="XAJ26" s="72"/>
      <c r="XAK26" s="72"/>
      <c r="XAW26" s="72"/>
      <c r="XAX26" s="73"/>
      <c r="XAY26" s="548"/>
      <c r="XAZ26" s="72"/>
      <c r="XBA26" s="72"/>
      <c r="XBM26" s="72"/>
      <c r="XBN26" s="73"/>
      <c r="XBO26" s="548"/>
      <c r="XBP26" s="72"/>
      <c r="XBQ26" s="72"/>
      <c r="XCC26" s="72"/>
      <c r="XCD26" s="73"/>
      <c r="XCE26" s="548"/>
      <c r="XCF26" s="72"/>
      <c r="XCG26" s="72"/>
      <c r="XCS26" s="72"/>
      <c r="XCT26" s="73"/>
      <c r="XCU26" s="548"/>
      <c r="XCV26" s="72"/>
      <c r="XCW26" s="72"/>
      <c r="XDI26" s="72"/>
      <c r="XDJ26" s="73"/>
      <c r="XDK26" s="548"/>
      <c r="XDL26" s="72"/>
      <c r="XDM26" s="72"/>
      <c r="XDY26" s="72"/>
      <c r="XDZ26" s="73"/>
      <c r="XEA26" s="548"/>
      <c r="XEB26" s="72"/>
      <c r="XEC26" s="72"/>
      <c r="XEO26" s="72"/>
      <c r="XEP26" s="73"/>
      <c r="XEQ26" s="548"/>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05"/>
      <c r="FG27" s="605"/>
      <c r="FH27" s="114"/>
      <c r="FI27" s="74"/>
      <c r="FU27" s="74"/>
      <c r="FV27" s="605"/>
      <c r="FW27" s="605"/>
      <c r="FX27" s="114"/>
      <c r="FY27" s="74"/>
      <c r="GK27" s="74"/>
      <c r="GL27" s="605"/>
      <c r="GM27" s="605"/>
      <c r="GN27" s="114"/>
      <c r="GO27" s="74"/>
      <c r="HA27" s="74"/>
      <c r="HB27" s="605"/>
      <c r="HC27" s="605"/>
      <c r="HD27" s="114"/>
      <c r="HE27" s="74"/>
      <c r="HQ27" s="74"/>
      <c r="HR27" s="605"/>
      <c r="HS27" s="605"/>
      <c r="HT27" s="114"/>
      <c r="HU27" s="74"/>
      <c r="IG27" s="74"/>
      <c r="IH27" s="605"/>
      <c r="II27" s="605"/>
      <c r="IJ27" s="114"/>
      <c r="IK27" s="74"/>
      <c r="IW27" s="74"/>
      <c r="IX27" s="605"/>
      <c r="IY27" s="605"/>
      <c r="IZ27" s="114"/>
      <c r="JA27" s="74"/>
      <c r="JM27" s="74"/>
      <c r="JN27" s="605"/>
      <c r="JO27" s="605"/>
      <c r="JP27" s="114"/>
      <c r="JQ27" s="74"/>
      <c r="KC27" s="74"/>
      <c r="KD27" s="605"/>
      <c r="KE27" s="605"/>
      <c r="KF27" s="114"/>
      <c r="KG27" s="74"/>
      <c r="KS27" s="74"/>
      <c r="KT27" s="605"/>
      <c r="KU27" s="605"/>
      <c r="KV27" s="114"/>
      <c r="KW27" s="74"/>
      <c r="LI27" s="74"/>
      <c r="LJ27" s="605"/>
      <c r="LK27" s="605"/>
      <c r="LL27" s="114"/>
      <c r="LM27" s="74"/>
      <c r="LY27" s="74"/>
      <c r="LZ27" s="605"/>
      <c r="MA27" s="605"/>
      <c r="MB27" s="114"/>
      <c r="MC27" s="74"/>
      <c r="MO27" s="74"/>
      <c r="MP27" s="605"/>
      <c r="MQ27" s="605"/>
      <c r="MR27" s="114"/>
      <c r="MS27" s="74"/>
      <c r="NE27" s="74"/>
      <c r="NF27" s="605"/>
      <c r="NG27" s="605"/>
      <c r="NH27" s="114"/>
      <c r="NI27" s="74"/>
      <c r="NU27" s="74"/>
      <c r="NV27" s="605"/>
      <c r="NW27" s="605"/>
      <c r="NX27" s="114"/>
      <c r="NY27" s="74"/>
      <c r="OK27" s="74"/>
      <c r="OL27" s="605"/>
      <c r="OM27" s="605"/>
      <c r="ON27" s="114"/>
      <c r="OO27" s="74"/>
      <c r="PA27" s="74"/>
      <c r="PB27" s="605"/>
      <c r="PC27" s="605"/>
      <c r="PD27" s="114"/>
      <c r="PE27" s="74"/>
      <c r="PQ27" s="74"/>
      <c r="PR27" s="605"/>
      <c r="PS27" s="605"/>
      <c r="PT27" s="114"/>
      <c r="PU27" s="74"/>
      <c r="QG27" s="74"/>
      <c r="QH27" s="605"/>
      <c r="QI27" s="605"/>
      <c r="QJ27" s="114"/>
      <c r="QK27" s="74"/>
      <c r="QW27" s="74"/>
      <c r="QX27" s="605"/>
      <c r="QY27" s="605"/>
      <c r="QZ27" s="114"/>
      <c r="RA27" s="74"/>
      <c r="RM27" s="74"/>
      <c r="RN27" s="605"/>
      <c r="RO27" s="605"/>
      <c r="RP27" s="114"/>
      <c r="RQ27" s="74"/>
      <c r="SC27" s="74"/>
      <c r="SD27" s="605"/>
      <c r="SE27" s="605"/>
      <c r="SF27" s="114"/>
      <c r="SG27" s="74"/>
      <c r="SS27" s="74"/>
      <c r="ST27" s="605"/>
      <c r="SU27" s="605"/>
      <c r="SV27" s="114"/>
      <c r="SW27" s="74"/>
      <c r="TI27" s="74"/>
      <c r="TJ27" s="605"/>
      <c r="TK27" s="605"/>
      <c r="TL27" s="114"/>
      <c r="TM27" s="74"/>
      <c r="TY27" s="74"/>
      <c r="TZ27" s="605"/>
      <c r="UA27" s="605"/>
      <c r="UB27" s="114"/>
      <c r="UC27" s="74"/>
      <c r="UO27" s="74"/>
      <c r="UP27" s="605"/>
      <c r="UQ27" s="605"/>
      <c r="UR27" s="114"/>
      <c r="US27" s="74"/>
      <c r="VE27" s="74"/>
      <c r="VF27" s="605"/>
      <c r="VG27" s="605"/>
      <c r="VH27" s="114"/>
      <c r="VI27" s="74"/>
      <c r="VU27" s="74"/>
      <c r="VV27" s="605"/>
      <c r="VW27" s="605"/>
      <c r="VX27" s="114"/>
      <c r="VY27" s="74"/>
      <c r="WK27" s="74"/>
      <c r="WL27" s="605"/>
      <c r="WM27" s="605"/>
      <c r="WN27" s="114"/>
      <c r="WO27" s="74"/>
      <c r="XA27" s="74"/>
      <c r="XB27" s="605"/>
      <c r="XC27" s="605"/>
      <c r="XD27" s="114"/>
      <c r="XE27" s="74"/>
      <c r="XQ27" s="74"/>
      <c r="XR27" s="605"/>
      <c r="XS27" s="605"/>
      <c r="XT27" s="114"/>
      <c r="XU27" s="74"/>
      <c r="YG27" s="74"/>
      <c r="YH27" s="605"/>
      <c r="YI27" s="605"/>
      <c r="YJ27" s="114"/>
      <c r="YK27" s="74"/>
      <c r="YW27" s="74"/>
      <c r="YX27" s="605"/>
      <c r="YY27" s="605"/>
      <c r="YZ27" s="114"/>
      <c r="ZA27" s="74"/>
      <c r="ZM27" s="74"/>
      <c r="ZN27" s="605"/>
      <c r="ZO27" s="605"/>
      <c r="ZP27" s="114"/>
      <c r="ZQ27" s="74"/>
      <c r="AAC27" s="74"/>
      <c r="AAD27" s="605"/>
      <c r="AAE27" s="605"/>
      <c r="AAF27" s="114"/>
      <c r="AAG27" s="74"/>
      <c r="AAS27" s="74"/>
      <c r="AAT27" s="605"/>
      <c r="AAU27" s="605"/>
      <c r="AAV27" s="114"/>
      <c r="AAW27" s="74"/>
      <c r="ABI27" s="74"/>
      <c r="ABJ27" s="605"/>
      <c r="ABK27" s="605"/>
      <c r="ABL27" s="114"/>
      <c r="ABM27" s="74"/>
      <c r="ABY27" s="74"/>
      <c r="ABZ27" s="605"/>
      <c r="ACA27" s="605"/>
      <c r="ACB27" s="114"/>
      <c r="ACC27" s="74"/>
      <c r="ACO27" s="74"/>
      <c r="ACP27" s="605"/>
      <c r="ACQ27" s="605"/>
      <c r="ACR27" s="114"/>
      <c r="ACS27" s="74"/>
      <c r="ADE27" s="74"/>
      <c r="ADF27" s="605"/>
      <c r="ADG27" s="605"/>
      <c r="ADH27" s="114"/>
      <c r="ADI27" s="74"/>
      <c r="ADU27" s="74"/>
      <c r="ADV27" s="605"/>
      <c r="ADW27" s="605"/>
      <c r="ADX27" s="114"/>
      <c r="ADY27" s="74"/>
      <c r="AEK27" s="74"/>
      <c r="AEL27" s="605"/>
      <c r="AEM27" s="605"/>
      <c r="AEN27" s="114"/>
      <c r="AEO27" s="74"/>
      <c r="AFA27" s="74"/>
      <c r="AFB27" s="605"/>
      <c r="AFC27" s="605"/>
      <c r="AFD27" s="114"/>
      <c r="AFE27" s="74"/>
      <c r="AFQ27" s="74"/>
      <c r="AFR27" s="605"/>
      <c r="AFS27" s="605"/>
      <c r="AFT27" s="114"/>
      <c r="AFU27" s="74"/>
      <c r="AGG27" s="74"/>
      <c r="AGH27" s="605"/>
      <c r="AGI27" s="605"/>
      <c r="AGJ27" s="114"/>
      <c r="AGK27" s="74"/>
      <c r="AGW27" s="74"/>
      <c r="AGX27" s="605"/>
      <c r="AGY27" s="605"/>
      <c r="AGZ27" s="114"/>
      <c r="AHA27" s="74"/>
      <c r="AHM27" s="74"/>
      <c r="AHN27" s="605"/>
      <c r="AHO27" s="605"/>
      <c r="AHP27" s="114"/>
      <c r="AHQ27" s="74"/>
      <c r="AIC27" s="74"/>
      <c r="AID27" s="605"/>
      <c r="AIE27" s="605"/>
      <c r="AIF27" s="114"/>
      <c r="AIG27" s="74"/>
      <c r="AIS27" s="74"/>
      <c r="AIT27" s="605"/>
      <c r="AIU27" s="605"/>
      <c r="AIV27" s="114"/>
      <c r="AIW27" s="74"/>
      <c r="AJI27" s="74"/>
      <c r="AJJ27" s="605"/>
      <c r="AJK27" s="605"/>
      <c r="AJL27" s="114"/>
      <c r="AJM27" s="74"/>
      <c r="AJY27" s="74"/>
      <c r="AJZ27" s="605"/>
      <c r="AKA27" s="605"/>
      <c r="AKB27" s="114"/>
      <c r="AKC27" s="74"/>
      <c r="AKO27" s="74"/>
      <c r="AKP27" s="605"/>
      <c r="AKQ27" s="605"/>
      <c r="AKR27" s="114"/>
      <c r="AKS27" s="74"/>
      <c r="ALE27" s="74"/>
      <c r="ALF27" s="605"/>
      <c r="ALG27" s="605"/>
      <c r="ALH27" s="114"/>
      <c r="ALI27" s="74"/>
      <c r="ALU27" s="74"/>
      <c r="ALV27" s="605"/>
      <c r="ALW27" s="605"/>
      <c r="ALX27" s="114"/>
      <c r="ALY27" s="74"/>
      <c r="AMK27" s="74"/>
      <c r="AML27" s="605"/>
      <c r="AMM27" s="605"/>
      <c r="AMN27" s="114"/>
      <c r="AMO27" s="74"/>
      <c r="ANA27" s="74"/>
      <c r="ANB27" s="605"/>
      <c r="ANC27" s="605"/>
      <c r="AND27" s="114"/>
      <c r="ANE27" s="74"/>
      <c r="ANQ27" s="74"/>
      <c r="ANR27" s="605"/>
      <c r="ANS27" s="605"/>
      <c r="ANT27" s="114"/>
      <c r="ANU27" s="74"/>
      <c r="AOG27" s="74"/>
      <c r="AOH27" s="605"/>
      <c r="AOI27" s="605"/>
      <c r="AOJ27" s="114"/>
      <c r="AOK27" s="74"/>
      <c r="AOW27" s="74"/>
      <c r="AOX27" s="605"/>
      <c r="AOY27" s="605"/>
      <c r="AOZ27" s="114"/>
      <c r="APA27" s="74"/>
      <c r="APM27" s="74"/>
      <c r="APN27" s="605"/>
      <c r="APO27" s="605"/>
      <c r="APP27" s="114"/>
      <c r="APQ27" s="74"/>
      <c r="AQC27" s="74"/>
      <c r="AQD27" s="605"/>
      <c r="AQE27" s="605"/>
      <c r="AQF27" s="114"/>
      <c r="AQG27" s="74"/>
      <c r="AQS27" s="74"/>
      <c r="AQT27" s="605"/>
      <c r="AQU27" s="605"/>
      <c r="AQV27" s="114"/>
      <c r="AQW27" s="74"/>
      <c r="ARI27" s="74"/>
      <c r="ARJ27" s="605"/>
      <c r="ARK27" s="605"/>
      <c r="ARL27" s="114"/>
      <c r="ARM27" s="74"/>
      <c r="ARY27" s="74"/>
      <c r="ARZ27" s="605"/>
      <c r="ASA27" s="605"/>
      <c r="ASB27" s="114"/>
      <c r="ASC27" s="74"/>
      <c r="ASO27" s="74"/>
      <c r="ASP27" s="605"/>
      <c r="ASQ27" s="605"/>
      <c r="ASR27" s="114"/>
      <c r="ASS27" s="74"/>
      <c r="ATE27" s="74"/>
      <c r="ATF27" s="605"/>
      <c r="ATG27" s="605"/>
      <c r="ATH27" s="114"/>
      <c r="ATI27" s="74"/>
      <c r="ATU27" s="74"/>
      <c r="ATV27" s="605"/>
      <c r="ATW27" s="605"/>
      <c r="ATX27" s="114"/>
      <c r="ATY27" s="74"/>
      <c r="AUK27" s="74"/>
      <c r="AUL27" s="605"/>
      <c r="AUM27" s="605"/>
      <c r="AUN27" s="114"/>
      <c r="AUO27" s="74"/>
      <c r="AVA27" s="74"/>
      <c r="AVB27" s="605"/>
      <c r="AVC27" s="605"/>
      <c r="AVD27" s="114"/>
      <c r="AVE27" s="74"/>
      <c r="AVQ27" s="74"/>
      <c r="AVR27" s="605"/>
      <c r="AVS27" s="605"/>
      <c r="AVT27" s="114"/>
      <c r="AVU27" s="74"/>
      <c r="AWG27" s="74"/>
      <c r="AWH27" s="605"/>
      <c r="AWI27" s="605"/>
      <c r="AWJ27" s="114"/>
      <c r="AWK27" s="74"/>
      <c r="AWW27" s="74"/>
      <c r="AWX27" s="605"/>
      <c r="AWY27" s="605"/>
      <c r="AWZ27" s="114"/>
      <c r="AXA27" s="74"/>
      <c r="AXM27" s="74"/>
      <c r="AXN27" s="605"/>
      <c r="AXO27" s="605"/>
      <c r="AXP27" s="114"/>
      <c r="AXQ27" s="74"/>
      <c r="AYC27" s="74"/>
      <c r="AYD27" s="605"/>
      <c r="AYE27" s="605"/>
      <c r="AYF27" s="114"/>
      <c r="AYG27" s="74"/>
      <c r="AYS27" s="74"/>
      <c r="AYT27" s="605"/>
      <c r="AYU27" s="605"/>
      <c r="AYV27" s="114"/>
      <c r="AYW27" s="74"/>
      <c r="AZI27" s="74"/>
      <c r="AZJ27" s="605"/>
      <c r="AZK27" s="605"/>
      <c r="AZL27" s="114"/>
      <c r="AZM27" s="74"/>
      <c r="AZY27" s="74"/>
      <c r="AZZ27" s="605"/>
      <c r="BAA27" s="605"/>
      <c r="BAB27" s="114"/>
      <c r="BAC27" s="74"/>
      <c r="BAO27" s="74"/>
      <c r="BAP27" s="605"/>
      <c r="BAQ27" s="605"/>
      <c r="BAR27" s="114"/>
      <c r="BAS27" s="74"/>
      <c r="BBE27" s="74"/>
      <c r="BBF27" s="605"/>
      <c r="BBG27" s="605"/>
      <c r="BBH27" s="114"/>
      <c r="BBI27" s="74"/>
      <c r="BBU27" s="74"/>
      <c r="BBV27" s="605"/>
      <c r="BBW27" s="605"/>
      <c r="BBX27" s="114"/>
      <c r="BBY27" s="74"/>
      <c r="BCK27" s="74"/>
      <c r="BCL27" s="605"/>
      <c r="BCM27" s="605"/>
      <c r="BCN27" s="114"/>
      <c r="BCO27" s="74"/>
      <c r="BDA27" s="74"/>
      <c r="BDB27" s="605"/>
      <c r="BDC27" s="605"/>
      <c r="BDD27" s="114"/>
      <c r="BDE27" s="74"/>
      <c r="BDQ27" s="74"/>
      <c r="BDR27" s="605"/>
      <c r="BDS27" s="605"/>
      <c r="BDT27" s="114"/>
      <c r="BDU27" s="74"/>
      <c r="BEG27" s="74"/>
      <c r="BEH27" s="605"/>
      <c r="BEI27" s="605"/>
      <c r="BEJ27" s="114"/>
      <c r="BEK27" s="74"/>
      <c r="BEW27" s="74"/>
      <c r="BEX27" s="605"/>
      <c r="BEY27" s="605"/>
      <c r="BEZ27" s="114"/>
      <c r="BFA27" s="74"/>
      <c r="BFM27" s="74"/>
      <c r="BFN27" s="605"/>
      <c r="BFO27" s="605"/>
      <c r="BFP27" s="114"/>
      <c r="BFQ27" s="74"/>
      <c r="BGC27" s="74"/>
      <c r="BGD27" s="605"/>
      <c r="BGE27" s="605"/>
      <c r="BGF27" s="114"/>
      <c r="BGG27" s="74"/>
      <c r="BGS27" s="74"/>
      <c r="BGT27" s="605"/>
      <c r="BGU27" s="605"/>
      <c r="BGV27" s="114"/>
      <c r="BGW27" s="74"/>
      <c r="BHI27" s="74"/>
      <c r="BHJ27" s="605"/>
      <c r="BHK27" s="605"/>
      <c r="BHL27" s="114"/>
      <c r="BHM27" s="74"/>
      <c r="BHY27" s="74"/>
      <c r="BHZ27" s="605"/>
      <c r="BIA27" s="605"/>
      <c r="BIB27" s="114"/>
      <c r="BIC27" s="74"/>
      <c r="BIO27" s="74"/>
      <c r="BIP27" s="605"/>
      <c r="BIQ27" s="605"/>
      <c r="BIR27" s="114"/>
      <c r="BIS27" s="74"/>
      <c r="BJE27" s="74"/>
      <c r="BJF27" s="605"/>
      <c r="BJG27" s="605"/>
      <c r="BJH27" s="114"/>
      <c r="BJI27" s="74"/>
      <c r="BJU27" s="74"/>
      <c r="BJV27" s="605"/>
      <c r="BJW27" s="605"/>
      <c r="BJX27" s="114"/>
      <c r="BJY27" s="74"/>
      <c r="BKK27" s="74"/>
      <c r="BKL27" s="605"/>
      <c r="BKM27" s="605"/>
      <c r="BKN27" s="114"/>
      <c r="BKO27" s="74"/>
      <c r="BLA27" s="74"/>
      <c r="BLB27" s="605"/>
      <c r="BLC27" s="605"/>
      <c r="BLD27" s="114"/>
      <c r="BLE27" s="74"/>
      <c r="BLQ27" s="74"/>
      <c r="BLR27" s="605"/>
      <c r="BLS27" s="605"/>
      <c r="BLT27" s="114"/>
      <c r="BLU27" s="74"/>
      <c r="BMG27" s="74"/>
      <c r="BMH27" s="605"/>
      <c r="BMI27" s="605"/>
      <c r="BMJ27" s="114"/>
      <c r="BMK27" s="74"/>
      <c r="BMW27" s="74"/>
      <c r="BMX27" s="605"/>
      <c r="BMY27" s="605"/>
      <c r="BMZ27" s="114"/>
      <c r="BNA27" s="74"/>
      <c r="BNM27" s="74"/>
      <c r="BNN27" s="605"/>
      <c r="BNO27" s="605"/>
      <c r="BNP27" s="114"/>
      <c r="BNQ27" s="74"/>
      <c r="BOC27" s="74"/>
      <c r="BOD27" s="605"/>
      <c r="BOE27" s="605"/>
      <c r="BOF27" s="114"/>
      <c r="BOG27" s="74"/>
      <c r="BOS27" s="74"/>
      <c r="BOT27" s="605"/>
      <c r="BOU27" s="605"/>
      <c r="BOV27" s="114"/>
      <c r="BOW27" s="74"/>
      <c r="BPI27" s="74"/>
      <c r="BPJ27" s="605"/>
      <c r="BPK27" s="605"/>
      <c r="BPL27" s="114"/>
      <c r="BPM27" s="74"/>
      <c r="BPY27" s="74"/>
      <c r="BPZ27" s="605"/>
      <c r="BQA27" s="605"/>
      <c r="BQB27" s="114"/>
      <c r="BQC27" s="74"/>
      <c r="BQO27" s="74"/>
      <c r="BQP27" s="605"/>
      <c r="BQQ27" s="605"/>
      <c r="BQR27" s="114"/>
      <c r="BQS27" s="74"/>
      <c r="BRE27" s="74"/>
      <c r="BRF27" s="605"/>
      <c r="BRG27" s="605"/>
      <c r="BRH27" s="114"/>
      <c r="BRI27" s="74"/>
      <c r="BRU27" s="74"/>
      <c r="BRV27" s="605"/>
      <c r="BRW27" s="605"/>
      <c r="BRX27" s="114"/>
      <c r="BRY27" s="74"/>
      <c r="BSK27" s="74"/>
      <c r="BSL27" s="605"/>
      <c r="BSM27" s="605"/>
      <c r="BSN27" s="114"/>
      <c r="BSO27" s="74"/>
      <c r="BTA27" s="74"/>
      <c r="BTB27" s="605"/>
      <c r="BTC27" s="605"/>
      <c r="BTD27" s="114"/>
      <c r="BTE27" s="74"/>
      <c r="BTQ27" s="74"/>
      <c r="BTR27" s="605"/>
      <c r="BTS27" s="605"/>
      <c r="BTT27" s="114"/>
      <c r="BTU27" s="74"/>
      <c r="BUG27" s="74"/>
      <c r="BUH27" s="605"/>
      <c r="BUI27" s="605"/>
      <c r="BUJ27" s="114"/>
      <c r="BUK27" s="74"/>
      <c r="BUW27" s="74"/>
      <c r="BUX27" s="605"/>
      <c r="BUY27" s="605"/>
      <c r="BUZ27" s="114"/>
      <c r="BVA27" s="74"/>
      <c r="BVM27" s="74"/>
      <c r="BVN27" s="605"/>
      <c r="BVO27" s="605"/>
      <c r="BVP27" s="114"/>
      <c r="BVQ27" s="74"/>
      <c r="BWC27" s="74"/>
      <c r="BWD27" s="605"/>
      <c r="BWE27" s="605"/>
      <c r="BWF27" s="114"/>
      <c r="BWG27" s="74"/>
      <c r="BWS27" s="74"/>
      <c r="BWT27" s="605"/>
      <c r="BWU27" s="605"/>
      <c r="BWV27" s="114"/>
      <c r="BWW27" s="74"/>
      <c r="BXI27" s="74"/>
      <c r="BXJ27" s="605"/>
      <c r="BXK27" s="605"/>
      <c r="BXL27" s="114"/>
      <c r="BXM27" s="74"/>
      <c r="BXY27" s="74"/>
      <c r="BXZ27" s="605"/>
      <c r="BYA27" s="605"/>
      <c r="BYB27" s="114"/>
      <c r="BYC27" s="74"/>
      <c r="BYO27" s="74"/>
      <c r="BYP27" s="605"/>
      <c r="BYQ27" s="605"/>
      <c r="BYR27" s="114"/>
      <c r="BYS27" s="74"/>
      <c r="BZE27" s="74"/>
      <c r="BZF27" s="605"/>
      <c r="BZG27" s="605"/>
      <c r="BZH27" s="114"/>
      <c r="BZI27" s="74"/>
      <c r="BZU27" s="74"/>
      <c r="BZV27" s="605"/>
      <c r="BZW27" s="605"/>
      <c r="BZX27" s="114"/>
      <c r="BZY27" s="74"/>
      <c r="CAK27" s="74"/>
      <c r="CAL27" s="605"/>
      <c r="CAM27" s="605"/>
      <c r="CAN27" s="114"/>
      <c r="CAO27" s="74"/>
      <c r="CBA27" s="74"/>
      <c r="CBB27" s="605"/>
      <c r="CBC27" s="605"/>
      <c r="CBD27" s="114"/>
      <c r="CBE27" s="74"/>
      <c r="CBQ27" s="74"/>
      <c r="CBR27" s="605"/>
      <c r="CBS27" s="605"/>
      <c r="CBT27" s="114"/>
      <c r="CBU27" s="74"/>
      <c r="CCG27" s="74"/>
      <c r="CCH27" s="605"/>
      <c r="CCI27" s="605"/>
      <c r="CCJ27" s="114"/>
      <c r="CCK27" s="74"/>
      <c r="CCW27" s="74"/>
      <c r="CCX27" s="605"/>
      <c r="CCY27" s="605"/>
      <c r="CCZ27" s="114"/>
      <c r="CDA27" s="74"/>
      <c r="CDM27" s="74"/>
      <c r="CDN27" s="605"/>
      <c r="CDO27" s="605"/>
      <c r="CDP27" s="114"/>
      <c r="CDQ27" s="74"/>
      <c r="CEC27" s="74"/>
      <c r="CED27" s="605"/>
      <c r="CEE27" s="605"/>
      <c r="CEF27" s="114"/>
      <c r="CEG27" s="74"/>
      <c r="CES27" s="74"/>
      <c r="CET27" s="605"/>
      <c r="CEU27" s="605"/>
      <c r="CEV27" s="114"/>
      <c r="CEW27" s="74"/>
      <c r="CFI27" s="74"/>
      <c r="CFJ27" s="605"/>
      <c r="CFK27" s="605"/>
      <c r="CFL27" s="114"/>
      <c r="CFM27" s="74"/>
      <c r="CFY27" s="74"/>
      <c r="CFZ27" s="605"/>
      <c r="CGA27" s="605"/>
      <c r="CGB27" s="114"/>
      <c r="CGC27" s="74"/>
      <c r="CGO27" s="74"/>
      <c r="CGP27" s="605"/>
      <c r="CGQ27" s="605"/>
      <c r="CGR27" s="114"/>
      <c r="CGS27" s="74"/>
      <c r="CHE27" s="74"/>
      <c r="CHF27" s="605"/>
      <c r="CHG27" s="605"/>
      <c r="CHH27" s="114"/>
      <c r="CHI27" s="74"/>
      <c r="CHU27" s="74"/>
      <c r="CHV27" s="605"/>
      <c r="CHW27" s="605"/>
      <c r="CHX27" s="114"/>
      <c r="CHY27" s="74"/>
      <c r="CIK27" s="74"/>
      <c r="CIL27" s="605"/>
      <c r="CIM27" s="605"/>
      <c r="CIN27" s="114"/>
      <c r="CIO27" s="74"/>
      <c r="CJA27" s="74"/>
      <c r="CJB27" s="605"/>
      <c r="CJC27" s="605"/>
      <c r="CJD27" s="114"/>
      <c r="CJE27" s="74"/>
      <c r="CJQ27" s="74"/>
      <c r="CJR27" s="605"/>
      <c r="CJS27" s="605"/>
      <c r="CJT27" s="114"/>
      <c r="CJU27" s="74"/>
      <c r="CKG27" s="74"/>
      <c r="CKH27" s="605"/>
      <c r="CKI27" s="605"/>
      <c r="CKJ27" s="114"/>
      <c r="CKK27" s="74"/>
      <c r="CKW27" s="74"/>
      <c r="CKX27" s="605"/>
      <c r="CKY27" s="605"/>
      <c r="CKZ27" s="114"/>
      <c r="CLA27" s="74"/>
      <c r="CLM27" s="74"/>
      <c r="CLN27" s="605"/>
      <c r="CLO27" s="605"/>
      <c r="CLP27" s="114"/>
      <c r="CLQ27" s="74"/>
      <c r="CMC27" s="74"/>
      <c r="CMD27" s="605"/>
      <c r="CME27" s="605"/>
      <c r="CMF27" s="114"/>
      <c r="CMG27" s="74"/>
      <c r="CMS27" s="74"/>
      <c r="CMT27" s="605"/>
      <c r="CMU27" s="605"/>
      <c r="CMV27" s="114"/>
      <c r="CMW27" s="74"/>
      <c r="CNI27" s="74"/>
      <c r="CNJ27" s="605"/>
      <c r="CNK27" s="605"/>
      <c r="CNL27" s="114"/>
      <c r="CNM27" s="74"/>
      <c r="CNY27" s="74"/>
      <c r="CNZ27" s="605"/>
      <c r="COA27" s="605"/>
      <c r="COB27" s="114"/>
      <c r="COC27" s="74"/>
      <c r="COO27" s="74"/>
      <c r="COP27" s="605"/>
      <c r="COQ27" s="605"/>
      <c r="COR27" s="114"/>
      <c r="COS27" s="74"/>
      <c r="CPE27" s="74"/>
      <c r="CPF27" s="605"/>
      <c r="CPG27" s="605"/>
      <c r="CPH27" s="114"/>
      <c r="CPI27" s="74"/>
      <c r="CPU27" s="74"/>
      <c r="CPV27" s="605"/>
      <c r="CPW27" s="605"/>
      <c r="CPX27" s="114"/>
      <c r="CPY27" s="74"/>
      <c r="CQK27" s="74"/>
      <c r="CQL27" s="605"/>
      <c r="CQM27" s="605"/>
      <c r="CQN27" s="114"/>
      <c r="CQO27" s="74"/>
      <c r="CRA27" s="74"/>
      <c r="CRB27" s="605"/>
      <c r="CRC27" s="605"/>
      <c r="CRD27" s="114"/>
      <c r="CRE27" s="74"/>
      <c r="CRQ27" s="74"/>
      <c r="CRR27" s="605"/>
      <c r="CRS27" s="605"/>
      <c r="CRT27" s="114"/>
      <c r="CRU27" s="74"/>
      <c r="CSG27" s="74"/>
      <c r="CSH27" s="605"/>
      <c r="CSI27" s="605"/>
      <c r="CSJ27" s="114"/>
      <c r="CSK27" s="74"/>
      <c r="CSW27" s="74"/>
      <c r="CSX27" s="605"/>
      <c r="CSY27" s="605"/>
      <c r="CSZ27" s="114"/>
      <c r="CTA27" s="74"/>
      <c r="CTM27" s="74"/>
      <c r="CTN27" s="605"/>
      <c r="CTO27" s="605"/>
      <c r="CTP27" s="114"/>
      <c r="CTQ27" s="74"/>
      <c r="CUC27" s="74"/>
      <c r="CUD27" s="605"/>
      <c r="CUE27" s="605"/>
      <c r="CUF27" s="114"/>
      <c r="CUG27" s="74"/>
      <c r="CUS27" s="74"/>
      <c r="CUT27" s="605"/>
      <c r="CUU27" s="605"/>
      <c r="CUV27" s="114"/>
      <c r="CUW27" s="74"/>
      <c r="CVI27" s="74"/>
      <c r="CVJ27" s="605"/>
      <c r="CVK27" s="605"/>
      <c r="CVL27" s="114"/>
      <c r="CVM27" s="74"/>
      <c r="CVY27" s="74"/>
      <c r="CVZ27" s="605"/>
      <c r="CWA27" s="605"/>
      <c r="CWB27" s="114"/>
      <c r="CWC27" s="74"/>
      <c r="CWO27" s="74"/>
      <c r="CWP27" s="605"/>
      <c r="CWQ27" s="605"/>
      <c r="CWR27" s="114"/>
      <c r="CWS27" s="74"/>
      <c r="CXE27" s="74"/>
      <c r="CXF27" s="605"/>
      <c r="CXG27" s="605"/>
      <c r="CXH27" s="114"/>
      <c r="CXI27" s="74"/>
      <c r="CXU27" s="74"/>
      <c r="CXV27" s="605"/>
      <c r="CXW27" s="605"/>
      <c r="CXX27" s="114"/>
      <c r="CXY27" s="74"/>
      <c r="CYK27" s="74"/>
      <c r="CYL27" s="605"/>
      <c r="CYM27" s="605"/>
      <c r="CYN27" s="114"/>
      <c r="CYO27" s="74"/>
      <c r="CZA27" s="74"/>
      <c r="CZB27" s="605"/>
      <c r="CZC27" s="605"/>
      <c r="CZD27" s="114"/>
      <c r="CZE27" s="74"/>
      <c r="CZQ27" s="74"/>
      <c r="CZR27" s="605"/>
      <c r="CZS27" s="605"/>
      <c r="CZT27" s="114"/>
      <c r="CZU27" s="74"/>
      <c r="DAG27" s="74"/>
      <c r="DAH27" s="605"/>
      <c r="DAI27" s="605"/>
      <c r="DAJ27" s="114"/>
      <c r="DAK27" s="74"/>
      <c r="DAW27" s="74"/>
      <c r="DAX27" s="605"/>
      <c r="DAY27" s="605"/>
      <c r="DAZ27" s="114"/>
      <c r="DBA27" s="74"/>
      <c r="DBM27" s="74"/>
      <c r="DBN27" s="605"/>
      <c r="DBO27" s="605"/>
      <c r="DBP27" s="114"/>
      <c r="DBQ27" s="74"/>
      <c r="DCC27" s="74"/>
      <c r="DCD27" s="605"/>
      <c r="DCE27" s="605"/>
      <c r="DCF27" s="114"/>
      <c r="DCG27" s="74"/>
      <c r="DCS27" s="74"/>
      <c r="DCT27" s="605"/>
      <c r="DCU27" s="605"/>
      <c r="DCV27" s="114"/>
      <c r="DCW27" s="74"/>
      <c r="DDI27" s="74"/>
      <c r="DDJ27" s="605"/>
      <c r="DDK27" s="605"/>
      <c r="DDL27" s="114"/>
      <c r="DDM27" s="74"/>
      <c r="DDY27" s="74"/>
      <c r="DDZ27" s="605"/>
      <c r="DEA27" s="605"/>
      <c r="DEB27" s="114"/>
      <c r="DEC27" s="74"/>
      <c r="DEO27" s="74"/>
      <c r="DEP27" s="605"/>
      <c r="DEQ27" s="605"/>
      <c r="DER27" s="114"/>
      <c r="DES27" s="74"/>
      <c r="DFE27" s="74"/>
      <c r="DFF27" s="605"/>
      <c r="DFG27" s="605"/>
      <c r="DFH27" s="114"/>
      <c r="DFI27" s="74"/>
      <c r="DFU27" s="74"/>
      <c r="DFV27" s="605"/>
      <c r="DFW27" s="605"/>
      <c r="DFX27" s="114"/>
      <c r="DFY27" s="74"/>
      <c r="DGK27" s="74"/>
      <c r="DGL27" s="605"/>
      <c r="DGM27" s="605"/>
      <c r="DGN27" s="114"/>
      <c r="DGO27" s="74"/>
      <c r="DHA27" s="74"/>
      <c r="DHB27" s="605"/>
      <c r="DHC27" s="605"/>
      <c r="DHD27" s="114"/>
      <c r="DHE27" s="74"/>
      <c r="DHQ27" s="74"/>
      <c r="DHR27" s="605"/>
      <c r="DHS27" s="605"/>
      <c r="DHT27" s="114"/>
      <c r="DHU27" s="74"/>
      <c r="DIG27" s="74"/>
      <c r="DIH27" s="605"/>
      <c r="DII27" s="605"/>
      <c r="DIJ27" s="114"/>
      <c r="DIK27" s="74"/>
      <c r="DIW27" s="74"/>
      <c r="DIX27" s="605"/>
      <c r="DIY27" s="605"/>
      <c r="DIZ27" s="114"/>
      <c r="DJA27" s="74"/>
      <c r="DJM27" s="74"/>
      <c r="DJN27" s="605"/>
      <c r="DJO27" s="605"/>
      <c r="DJP27" s="114"/>
      <c r="DJQ27" s="74"/>
      <c r="DKC27" s="74"/>
      <c r="DKD27" s="605"/>
      <c r="DKE27" s="605"/>
      <c r="DKF27" s="114"/>
      <c r="DKG27" s="74"/>
      <c r="DKS27" s="74"/>
      <c r="DKT27" s="605"/>
      <c r="DKU27" s="605"/>
      <c r="DKV27" s="114"/>
      <c r="DKW27" s="74"/>
      <c r="DLI27" s="74"/>
      <c r="DLJ27" s="605"/>
      <c r="DLK27" s="605"/>
      <c r="DLL27" s="114"/>
      <c r="DLM27" s="74"/>
      <c r="DLY27" s="74"/>
      <c r="DLZ27" s="605"/>
      <c r="DMA27" s="605"/>
      <c r="DMB27" s="114"/>
      <c r="DMC27" s="74"/>
      <c r="DMO27" s="74"/>
      <c r="DMP27" s="605"/>
      <c r="DMQ27" s="605"/>
      <c r="DMR27" s="114"/>
      <c r="DMS27" s="74"/>
      <c r="DNE27" s="74"/>
      <c r="DNF27" s="605"/>
      <c r="DNG27" s="605"/>
      <c r="DNH27" s="114"/>
      <c r="DNI27" s="74"/>
      <c r="DNU27" s="74"/>
      <c r="DNV27" s="605"/>
      <c r="DNW27" s="605"/>
      <c r="DNX27" s="114"/>
      <c r="DNY27" s="74"/>
      <c r="DOK27" s="74"/>
      <c r="DOL27" s="605"/>
      <c r="DOM27" s="605"/>
      <c r="DON27" s="114"/>
      <c r="DOO27" s="74"/>
      <c r="DPA27" s="74"/>
      <c r="DPB27" s="605"/>
      <c r="DPC27" s="605"/>
      <c r="DPD27" s="114"/>
      <c r="DPE27" s="74"/>
      <c r="DPQ27" s="74"/>
      <c r="DPR27" s="605"/>
      <c r="DPS27" s="605"/>
      <c r="DPT27" s="114"/>
      <c r="DPU27" s="74"/>
      <c r="DQG27" s="74"/>
      <c r="DQH27" s="605"/>
      <c r="DQI27" s="605"/>
      <c r="DQJ27" s="114"/>
      <c r="DQK27" s="74"/>
      <c r="DQW27" s="74"/>
      <c r="DQX27" s="605"/>
      <c r="DQY27" s="605"/>
      <c r="DQZ27" s="114"/>
      <c r="DRA27" s="74"/>
      <c r="DRM27" s="74"/>
      <c r="DRN27" s="605"/>
      <c r="DRO27" s="605"/>
      <c r="DRP27" s="114"/>
      <c r="DRQ27" s="74"/>
      <c r="DSC27" s="74"/>
      <c r="DSD27" s="605"/>
      <c r="DSE27" s="605"/>
      <c r="DSF27" s="114"/>
      <c r="DSG27" s="74"/>
      <c r="DSS27" s="74"/>
      <c r="DST27" s="605"/>
      <c r="DSU27" s="605"/>
      <c r="DSV27" s="114"/>
      <c r="DSW27" s="74"/>
      <c r="DTI27" s="74"/>
      <c r="DTJ27" s="605"/>
      <c r="DTK27" s="605"/>
      <c r="DTL27" s="114"/>
      <c r="DTM27" s="74"/>
      <c r="DTY27" s="74"/>
      <c r="DTZ27" s="605"/>
      <c r="DUA27" s="605"/>
      <c r="DUB27" s="114"/>
      <c r="DUC27" s="74"/>
      <c r="DUO27" s="74"/>
      <c r="DUP27" s="605"/>
      <c r="DUQ27" s="605"/>
      <c r="DUR27" s="114"/>
      <c r="DUS27" s="74"/>
      <c r="DVE27" s="74"/>
      <c r="DVF27" s="605"/>
      <c r="DVG27" s="605"/>
      <c r="DVH27" s="114"/>
      <c r="DVI27" s="74"/>
      <c r="DVU27" s="74"/>
      <c r="DVV27" s="605"/>
      <c r="DVW27" s="605"/>
      <c r="DVX27" s="114"/>
      <c r="DVY27" s="74"/>
      <c r="DWK27" s="74"/>
      <c r="DWL27" s="605"/>
      <c r="DWM27" s="605"/>
      <c r="DWN27" s="114"/>
      <c r="DWO27" s="74"/>
      <c r="DXA27" s="74"/>
      <c r="DXB27" s="605"/>
      <c r="DXC27" s="605"/>
      <c r="DXD27" s="114"/>
      <c r="DXE27" s="74"/>
      <c r="DXQ27" s="74"/>
      <c r="DXR27" s="605"/>
      <c r="DXS27" s="605"/>
      <c r="DXT27" s="114"/>
      <c r="DXU27" s="74"/>
      <c r="DYG27" s="74"/>
      <c r="DYH27" s="605"/>
      <c r="DYI27" s="605"/>
      <c r="DYJ27" s="114"/>
      <c r="DYK27" s="74"/>
      <c r="DYW27" s="74"/>
      <c r="DYX27" s="605"/>
      <c r="DYY27" s="605"/>
      <c r="DYZ27" s="114"/>
      <c r="DZA27" s="74"/>
      <c r="DZM27" s="74"/>
      <c r="DZN27" s="605"/>
      <c r="DZO27" s="605"/>
      <c r="DZP27" s="114"/>
      <c r="DZQ27" s="74"/>
      <c r="EAC27" s="74"/>
      <c r="EAD27" s="605"/>
      <c r="EAE27" s="605"/>
      <c r="EAF27" s="114"/>
      <c r="EAG27" s="74"/>
      <c r="EAS27" s="74"/>
      <c r="EAT27" s="605"/>
      <c r="EAU27" s="605"/>
      <c r="EAV27" s="114"/>
      <c r="EAW27" s="74"/>
      <c r="EBI27" s="74"/>
      <c r="EBJ27" s="605"/>
      <c r="EBK27" s="605"/>
      <c r="EBL27" s="114"/>
      <c r="EBM27" s="74"/>
      <c r="EBY27" s="74"/>
      <c r="EBZ27" s="605"/>
      <c r="ECA27" s="605"/>
      <c r="ECB27" s="114"/>
      <c r="ECC27" s="74"/>
      <c r="ECO27" s="74"/>
      <c r="ECP27" s="605"/>
      <c r="ECQ27" s="605"/>
      <c r="ECR27" s="114"/>
      <c r="ECS27" s="74"/>
      <c r="EDE27" s="74"/>
      <c r="EDF27" s="605"/>
      <c r="EDG27" s="605"/>
      <c r="EDH27" s="114"/>
      <c r="EDI27" s="74"/>
      <c r="EDU27" s="74"/>
      <c r="EDV27" s="605"/>
      <c r="EDW27" s="605"/>
      <c r="EDX27" s="114"/>
      <c r="EDY27" s="74"/>
      <c r="EEK27" s="74"/>
      <c r="EEL27" s="605"/>
      <c r="EEM27" s="605"/>
      <c r="EEN27" s="114"/>
      <c r="EEO27" s="74"/>
      <c r="EFA27" s="74"/>
      <c r="EFB27" s="605"/>
      <c r="EFC27" s="605"/>
      <c r="EFD27" s="114"/>
      <c r="EFE27" s="74"/>
      <c r="EFQ27" s="74"/>
      <c r="EFR27" s="605"/>
      <c r="EFS27" s="605"/>
      <c r="EFT27" s="114"/>
      <c r="EFU27" s="74"/>
      <c r="EGG27" s="74"/>
      <c r="EGH27" s="605"/>
      <c r="EGI27" s="605"/>
      <c r="EGJ27" s="114"/>
      <c r="EGK27" s="74"/>
      <c r="EGW27" s="74"/>
      <c r="EGX27" s="605"/>
      <c r="EGY27" s="605"/>
      <c r="EGZ27" s="114"/>
      <c r="EHA27" s="74"/>
      <c r="EHM27" s="74"/>
      <c r="EHN27" s="605"/>
      <c r="EHO27" s="605"/>
      <c r="EHP27" s="114"/>
      <c r="EHQ27" s="74"/>
      <c r="EIC27" s="74"/>
      <c r="EID27" s="605"/>
      <c r="EIE27" s="605"/>
      <c r="EIF27" s="114"/>
      <c r="EIG27" s="74"/>
      <c r="EIS27" s="74"/>
      <c r="EIT27" s="605"/>
      <c r="EIU27" s="605"/>
      <c r="EIV27" s="114"/>
      <c r="EIW27" s="74"/>
      <c r="EJI27" s="74"/>
      <c r="EJJ27" s="605"/>
      <c r="EJK27" s="605"/>
      <c r="EJL27" s="114"/>
      <c r="EJM27" s="74"/>
      <c r="EJY27" s="74"/>
      <c r="EJZ27" s="605"/>
      <c r="EKA27" s="605"/>
      <c r="EKB27" s="114"/>
      <c r="EKC27" s="74"/>
      <c r="EKO27" s="74"/>
      <c r="EKP27" s="605"/>
      <c r="EKQ27" s="605"/>
      <c r="EKR27" s="114"/>
      <c r="EKS27" s="74"/>
      <c r="ELE27" s="74"/>
      <c r="ELF27" s="605"/>
      <c r="ELG27" s="605"/>
      <c r="ELH27" s="114"/>
      <c r="ELI27" s="74"/>
      <c r="ELU27" s="74"/>
      <c r="ELV27" s="605"/>
      <c r="ELW27" s="605"/>
      <c r="ELX27" s="114"/>
      <c r="ELY27" s="74"/>
      <c r="EMK27" s="74"/>
      <c r="EML27" s="605"/>
      <c r="EMM27" s="605"/>
      <c r="EMN27" s="114"/>
      <c r="EMO27" s="74"/>
      <c r="ENA27" s="74"/>
      <c r="ENB27" s="605"/>
      <c r="ENC27" s="605"/>
      <c r="END27" s="114"/>
      <c r="ENE27" s="74"/>
      <c r="ENQ27" s="74"/>
      <c r="ENR27" s="605"/>
      <c r="ENS27" s="605"/>
      <c r="ENT27" s="114"/>
      <c r="ENU27" s="74"/>
      <c r="EOG27" s="74"/>
      <c r="EOH27" s="605"/>
      <c r="EOI27" s="605"/>
      <c r="EOJ27" s="114"/>
      <c r="EOK27" s="74"/>
      <c r="EOW27" s="74"/>
      <c r="EOX27" s="605"/>
      <c r="EOY27" s="605"/>
      <c r="EOZ27" s="114"/>
      <c r="EPA27" s="74"/>
      <c r="EPM27" s="74"/>
      <c r="EPN27" s="605"/>
      <c r="EPO27" s="605"/>
      <c r="EPP27" s="114"/>
      <c r="EPQ27" s="74"/>
      <c r="EQC27" s="74"/>
      <c r="EQD27" s="605"/>
      <c r="EQE27" s="605"/>
      <c r="EQF27" s="114"/>
      <c r="EQG27" s="74"/>
      <c r="EQS27" s="74"/>
      <c r="EQT27" s="605"/>
      <c r="EQU27" s="605"/>
      <c r="EQV27" s="114"/>
      <c r="EQW27" s="74"/>
      <c r="ERI27" s="74"/>
      <c r="ERJ27" s="605"/>
      <c r="ERK27" s="605"/>
      <c r="ERL27" s="114"/>
      <c r="ERM27" s="74"/>
      <c r="ERY27" s="74"/>
      <c r="ERZ27" s="605"/>
      <c r="ESA27" s="605"/>
      <c r="ESB27" s="114"/>
      <c r="ESC27" s="74"/>
      <c r="ESO27" s="74"/>
      <c r="ESP27" s="605"/>
      <c r="ESQ27" s="605"/>
      <c r="ESR27" s="114"/>
      <c r="ESS27" s="74"/>
      <c r="ETE27" s="74"/>
      <c r="ETF27" s="605"/>
      <c r="ETG27" s="605"/>
      <c r="ETH27" s="114"/>
      <c r="ETI27" s="74"/>
      <c r="ETU27" s="74"/>
      <c r="ETV27" s="605"/>
      <c r="ETW27" s="605"/>
      <c r="ETX27" s="114"/>
      <c r="ETY27" s="74"/>
      <c r="EUK27" s="74"/>
      <c r="EUL27" s="605"/>
      <c r="EUM27" s="605"/>
      <c r="EUN27" s="114"/>
      <c r="EUO27" s="74"/>
      <c r="EVA27" s="74"/>
      <c r="EVB27" s="605"/>
      <c r="EVC27" s="605"/>
      <c r="EVD27" s="114"/>
      <c r="EVE27" s="74"/>
      <c r="EVQ27" s="74"/>
      <c r="EVR27" s="605"/>
      <c r="EVS27" s="605"/>
      <c r="EVT27" s="114"/>
      <c r="EVU27" s="74"/>
      <c r="EWG27" s="74"/>
      <c r="EWH27" s="605"/>
      <c r="EWI27" s="605"/>
      <c r="EWJ27" s="114"/>
      <c r="EWK27" s="74"/>
      <c r="EWW27" s="74"/>
      <c r="EWX27" s="605"/>
      <c r="EWY27" s="605"/>
      <c r="EWZ27" s="114"/>
      <c r="EXA27" s="74"/>
      <c r="EXM27" s="74"/>
      <c r="EXN27" s="605"/>
      <c r="EXO27" s="605"/>
      <c r="EXP27" s="114"/>
      <c r="EXQ27" s="74"/>
      <c r="EYC27" s="74"/>
      <c r="EYD27" s="605"/>
      <c r="EYE27" s="605"/>
      <c r="EYF27" s="114"/>
      <c r="EYG27" s="74"/>
      <c r="EYS27" s="74"/>
      <c r="EYT27" s="605"/>
      <c r="EYU27" s="605"/>
      <c r="EYV27" s="114"/>
      <c r="EYW27" s="74"/>
      <c r="EZI27" s="74"/>
      <c r="EZJ27" s="605"/>
      <c r="EZK27" s="605"/>
      <c r="EZL27" s="114"/>
      <c r="EZM27" s="74"/>
      <c r="EZY27" s="74"/>
      <c r="EZZ27" s="605"/>
      <c r="FAA27" s="605"/>
      <c r="FAB27" s="114"/>
      <c r="FAC27" s="74"/>
      <c r="FAO27" s="74"/>
      <c r="FAP27" s="605"/>
      <c r="FAQ27" s="605"/>
      <c r="FAR27" s="114"/>
      <c r="FAS27" s="74"/>
      <c r="FBE27" s="74"/>
      <c r="FBF27" s="605"/>
      <c r="FBG27" s="605"/>
      <c r="FBH27" s="114"/>
      <c r="FBI27" s="74"/>
      <c r="FBU27" s="74"/>
      <c r="FBV27" s="605"/>
      <c r="FBW27" s="605"/>
      <c r="FBX27" s="114"/>
      <c r="FBY27" s="74"/>
      <c r="FCK27" s="74"/>
      <c r="FCL27" s="605"/>
      <c r="FCM27" s="605"/>
      <c r="FCN27" s="114"/>
      <c r="FCO27" s="74"/>
      <c r="FDA27" s="74"/>
      <c r="FDB27" s="605"/>
      <c r="FDC27" s="605"/>
      <c r="FDD27" s="114"/>
      <c r="FDE27" s="74"/>
      <c r="FDQ27" s="74"/>
      <c r="FDR27" s="605"/>
      <c r="FDS27" s="605"/>
      <c r="FDT27" s="114"/>
      <c r="FDU27" s="74"/>
      <c r="FEG27" s="74"/>
      <c r="FEH27" s="605"/>
      <c r="FEI27" s="605"/>
      <c r="FEJ27" s="114"/>
      <c r="FEK27" s="74"/>
      <c r="FEW27" s="74"/>
      <c r="FEX27" s="605"/>
      <c r="FEY27" s="605"/>
      <c r="FEZ27" s="114"/>
      <c r="FFA27" s="74"/>
      <c r="FFM27" s="74"/>
      <c r="FFN27" s="605"/>
      <c r="FFO27" s="605"/>
      <c r="FFP27" s="114"/>
      <c r="FFQ27" s="74"/>
      <c r="FGC27" s="74"/>
      <c r="FGD27" s="605"/>
      <c r="FGE27" s="605"/>
      <c r="FGF27" s="114"/>
      <c r="FGG27" s="74"/>
      <c r="FGS27" s="74"/>
      <c r="FGT27" s="605"/>
      <c r="FGU27" s="605"/>
      <c r="FGV27" s="114"/>
      <c r="FGW27" s="74"/>
      <c r="FHI27" s="74"/>
      <c r="FHJ27" s="605"/>
      <c r="FHK27" s="605"/>
      <c r="FHL27" s="114"/>
      <c r="FHM27" s="74"/>
      <c r="FHY27" s="74"/>
      <c r="FHZ27" s="605"/>
      <c r="FIA27" s="605"/>
      <c r="FIB27" s="114"/>
      <c r="FIC27" s="74"/>
      <c r="FIO27" s="74"/>
      <c r="FIP27" s="605"/>
      <c r="FIQ27" s="605"/>
      <c r="FIR27" s="114"/>
      <c r="FIS27" s="74"/>
      <c r="FJE27" s="74"/>
      <c r="FJF27" s="605"/>
      <c r="FJG27" s="605"/>
      <c r="FJH27" s="114"/>
      <c r="FJI27" s="74"/>
      <c r="FJU27" s="74"/>
      <c r="FJV27" s="605"/>
      <c r="FJW27" s="605"/>
      <c r="FJX27" s="114"/>
      <c r="FJY27" s="74"/>
      <c r="FKK27" s="74"/>
      <c r="FKL27" s="605"/>
      <c r="FKM27" s="605"/>
      <c r="FKN27" s="114"/>
      <c r="FKO27" s="74"/>
      <c r="FLA27" s="74"/>
      <c r="FLB27" s="605"/>
      <c r="FLC27" s="605"/>
      <c r="FLD27" s="114"/>
      <c r="FLE27" s="74"/>
      <c r="FLQ27" s="74"/>
      <c r="FLR27" s="605"/>
      <c r="FLS27" s="605"/>
      <c r="FLT27" s="114"/>
      <c r="FLU27" s="74"/>
      <c r="FMG27" s="74"/>
      <c r="FMH27" s="605"/>
      <c r="FMI27" s="605"/>
      <c r="FMJ27" s="114"/>
      <c r="FMK27" s="74"/>
      <c r="FMW27" s="74"/>
      <c r="FMX27" s="605"/>
      <c r="FMY27" s="605"/>
      <c r="FMZ27" s="114"/>
      <c r="FNA27" s="74"/>
      <c r="FNM27" s="74"/>
      <c r="FNN27" s="605"/>
      <c r="FNO27" s="605"/>
      <c r="FNP27" s="114"/>
      <c r="FNQ27" s="74"/>
      <c r="FOC27" s="74"/>
      <c r="FOD27" s="605"/>
      <c r="FOE27" s="605"/>
      <c r="FOF27" s="114"/>
      <c r="FOG27" s="74"/>
      <c r="FOS27" s="74"/>
      <c r="FOT27" s="605"/>
      <c r="FOU27" s="605"/>
      <c r="FOV27" s="114"/>
      <c r="FOW27" s="74"/>
      <c r="FPI27" s="74"/>
      <c r="FPJ27" s="605"/>
      <c r="FPK27" s="605"/>
      <c r="FPL27" s="114"/>
      <c r="FPM27" s="74"/>
      <c r="FPY27" s="74"/>
      <c r="FPZ27" s="605"/>
      <c r="FQA27" s="605"/>
      <c r="FQB27" s="114"/>
      <c r="FQC27" s="74"/>
      <c r="FQO27" s="74"/>
      <c r="FQP27" s="605"/>
      <c r="FQQ27" s="605"/>
      <c r="FQR27" s="114"/>
      <c r="FQS27" s="74"/>
      <c r="FRE27" s="74"/>
      <c r="FRF27" s="605"/>
      <c r="FRG27" s="605"/>
      <c r="FRH27" s="114"/>
      <c r="FRI27" s="74"/>
      <c r="FRU27" s="74"/>
      <c r="FRV27" s="605"/>
      <c r="FRW27" s="605"/>
      <c r="FRX27" s="114"/>
      <c r="FRY27" s="74"/>
      <c r="FSK27" s="74"/>
      <c r="FSL27" s="605"/>
      <c r="FSM27" s="605"/>
      <c r="FSN27" s="114"/>
      <c r="FSO27" s="74"/>
      <c r="FTA27" s="74"/>
      <c r="FTB27" s="605"/>
      <c r="FTC27" s="605"/>
      <c r="FTD27" s="114"/>
      <c r="FTE27" s="74"/>
      <c r="FTQ27" s="74"/>
      <c r="FTR27" s="605"/>
      <c r="FTS27" s="605"/>
      <c r="FTT27" s="114"/>
      <c r="FTU27" s="74"/>
      <c r="FUG27" s="74"/>
      <c r="FUH27" s="605"/>
      <c r="FUI27" s="605"/>
      <c r="FUJ27" s="114"/>
      <c r="FUK27" s="74"/>
      <c r="FUW27" s="74"/>
      <c r="FUX27" s="605"/>
      <c r="FUY27" s="605"/>
      <c r="FUZ27" s="114"/>
      <c r="FVA27" s="74"/>
      <c r="FVM27" s="74"/>
      <c r="FVN27" s="605"/>
      <c r="FVO27" s="605"/>
      <c r="FVP27" s="114"/>
      <c r="FVQ27" s="74"/>
      <c r="FWC27" s="74"/>
      <c r="FWD27" s="605"/>
      <c r="FWE27" s="605"/>
      <c r="FWF27" s="114"/>
      <c r="FWG27" s="74"/>
      <c r="FWS27" s="74"/>
      <c r="FWT27" s="605"/>
      <c r="FWU27" s="605"/>
      <c r="FWV27" s="114"/>
      <c r="FWW27" s="74"/>
      <c r="FXI27" s="74"/>
      <c r="FXJ27" s="605"/>
      <c r="FXK27" s="605"/>
      <c r="FXL27" s="114"/>
      <c r="FXM27" s="74"/>
      <c r="FXY27" s="74"/>
      <c r="FXZ27" s="605"/>
      <c r="FYA27" s="605"/>
      <c r="FYB27" s="114"/>
      <c r="FYC27" s="74"/>
      <c r="FYO27" s="74"/>
      <c r="FYP27" s="605"/>
      <c r="FYQ27" s="605"/>
      <c r="FYR27" s="114"/>
      <c r="FYS27" s="74"/>
      <c r="FZE27" s="74"/>
      <c r="FZF27" s="605"/>
      <c r="FZG27" s="605"/>
      <c r="FZH27" s="114"/>
      <c r="FZI27" s="74"/>
      <c r="FZU27" s="74"/>
      <c r="FZV27" s="605"/>
      <c r="FZW27" s="605"/>
      <c r="FZX27" s="114"/>
      <c r="FZY27" s="74"/>
      <c r="GAK27" s="74"/>
      <c r="GAL27" s="605"/>
      <c r="GAM27" s="605"/>
      <c r="GAN27" s="114"/>
      <c r="GAO27" s="74"/>
      <c r="GBA27" s="74"/>
      <c r="GBB27" s="605"/>
      <c r="GBC27" s="605"/>
      <c r="GBD27" s="114"/>
      <c r="GBE27" s="74"/>
      <c r="GBQ27" s="74"/>
      <c r="GBR27" s="605"/>
      <c r="GBS27" s="605"/>
      <c r="GBT27" s="114"/>
      <c r="GBU27" s="74"/>
      <c r="GCG27" s="74"/>
      <c r="GCH27" s="605"/>
      <c r="GCI27" s="605"/>
      <c r="GCJ27" s="114"/>
      <c r="GCK27" s="74"/>
      <c r="GCW27" s="74"/>
      <c r="GCX27" s="605"/>
      <c r="GCY27" s="605"/>
      <c r="GCZ27" s="114"/>
      <c r="GDA27" s="74"/>
      <c r="GDM27" s="74"/>
      <c r="GDN27" s="605"/>
      <c r="GDO27" s="605"/>
      <c r="GDP27" s="114"/>
      <c r="GDQ27" s="74"/>
      <c r="GEC27" s="74"/>
      <c r="GED27" s="605"/>
      <c r="GEE27" s="605"/>
      <c r="GEF27" s="114"/>
      <c r="GEG27" s="74"/>
      <c r="GES27" s="74"/>
      <c r="GET27" s="605"/>
      <c r="GEU27" s="605"/>
      <c r="GEV27" s="114"/>
      <c r="GEW27" s="74"/>
      <c r="GFI27" s="74"/>
      <c r="GFJ27" s="605"/>
      <c r="GFK27" s="605"/>
      <c r="GFL27" s="114"/>
      <c r="GFM27" s="74"/>
      <c r="GFY27" s="74"/>
      <c r="GFZ27" s="605"/>
      <c r="GGA27" s="605"/>
      <c r="GGB27" s="114"/>
      <c r="GGC27" s="74"/>
      <c r="GGO27" s="74"/>
      <c r="GGP27" s="605"/>
      <c r="GGQ27" s="605"/>
      <c r="GGR27" s="114"/>
      <c r="GGS27" s="74"/>
      <c r="GHE27" s="74"/>
      <c r="GHF27" s="605"/>
      <c r="GHG27" s="605"/>
      <c r="GHH27" s="114"/>
      <c r="GHI27" s="74"/>
      <c r="GHU27" s="74"/>
      <c r="GHV27" s="605"/>
      <c r="GHW27" s="605"/>
      <c r="GHX27" s="114"/>
      <c r="GHY27" s="74"/>
      <c r="GIK27" s="74"/>
      <c r="GIL27" s="605"/>
      <c r="GIM27" s="605"/>
      <c r="GIN27" s="114"/>
      <c r="GIO27" s="74"/>
      <c r="GJA27" s="74"/>
      <c r="GJB27" s="605"/>
      <c r="GJC27" s="605"/>
      <c r="GJD27" s="114"/>
      <c r="GJE27" s="74"/>
      <c r="GJQ27" s="74"/>
      <c r="GJR27" s="605"/>
      <c r="GJS27" s="605"/>
      <c r="GJT27" s="114"/>
      <c r="GJU27" s="74"/>
      <c r="GKG27" s="74"/>
      <c r="GKH27" s="605"/>
      <c r="GKI27" s="605"/>
      <c r="GKJ27" s="114"/>
      <c r="GKK27" s="74"/>
      <c r="GKW27" s="74"/>
      <c r="GKX27" s="605"/>
      <c r="GKY27" s="605"/>
      <c r="GKZ27" s="114"/>
      <c r="GLA27" s="74"/>
      <c r="GLM27" s="74"/>
      <c r="GLN27" s="605"/>
      <c r="GLO27" s="605"/>
      <c r="GLP27" s="114"/>
      <c r="GLQ27" s="74"/>
      <c r="GMC27" s="74"/>
      <c r="GMD27" s="605"/>
      <c r="GME27" s="605"/>
      <c r="GMF27" s="114"/>
      <c r="GMG27" s="74"/>
      <c r="GMS27" s="74"/>
      <c r="GMT27" s="605"/>
      <c r="GMU27" s="605"/>
      <c r="GMV27" s="114"/>
      <c r="GMW27" s="74"/>
      <c r="GNI27" s="74"/>
      <c r="GNJ27" s="605"/>
      <c r="GNK27" s="605"/>
      <c r="GNL27" s="114"/>
      <c r="GNM27" s="74"/>
      <c r="GNY27" s="74"/>
      <c r="GNZ27" s="605"/>
      <c r="GOA27" s="605"/>
      <c r="GOB27" s="114"/>
      <c r="GOC27" s="74"/>
      <c r="GOO27" s="74"/>
      <c r="GOP27" s="605"/>
      <c r="GOQ27" s="605"/>
      <c r="GOR27" s="114"/>
      <c r="GOS27" s="74"/>
      <c r="GPE27" s="74"/>
      <c r="GPF27" s="605"/>
      <c r="GPG27" s="605"/>
      <c r="GPH27" s="114"/>
      <c r="GPI27" s="74"/>
      <c r="GPU27" s="74"/>
      <c r="GPV27" s="605"/>
      <c r="GPW27" s="605"/>
      <c r="GPX27" s="114"/>
      <c r="GPY27" s="74"/>
      <c r="GQK27" s="74"/>
      <c r="GQL27" s="605"/>
      <c r="GQM27" s="605"/>
      <c r="GQN27" s="114"/>
      <c r="GQO27" s="74"/>
      <c r="GRA27" s="74"/>
      <c r="GRB27" s="605"/>
      <c r="GRC27" s="605"/>
      <c r="GRD27" s="114"/>
      <c r="GRE27" s="74"/>
      <c r="GRQ27" s="74"/>
      <c r="GRR27" s="605"/>
      <c r="GRS27" s="605"/>
      <c r="GRT27" s="114"/>
      <c r="GRU27" s="74"/>
      <c r="GSG27" s="74"/>
      <c r="GSH27" s="605"/>
      <c r="GSI27" s="605"/>
      <c r="GSJ27" s="114"/>
      <c r="GSK27" s="74"/>
      <c r="GSW27" s="74"/>
      <c r="GSX27" s="605"/>
      <c r="GSY27" s="605"/>
      <c r="GSZ27" s="114"/>
      <c r="GTA27" s="74"/>
      <c r="GTM27" s="74"/>
      <c r="GTN27" s="605"/>
      <c r="GTO27" s="605"/>
      <c r="GTP27" s="114"/>
      <c r="GTQ27" s="74"/>
      <c r="GUC27" s="74"/>
      <c r="GUD27" s="605"/>
      <c r="GUE27" s="605"/>
      <c r="GUF27" s="114"/>
      <c r="GUG27" s="74"/>
      <c r="GUS27" s="74"/>
      <c r="GUT27" s="605"/>
      <c r="GUU27" s="605"/>
      <c r="GUV27" s="114"/>
      <c r="GUW27" s="74"/>
      <c r="GVI27" s="74"/>
      <c r="GVJ27" s="605"/>
      <c r="GVK27" s="605"/>
      <c r="GVL27" s="114"/>
      <c r="GVM27" s="74"/>
      <c r="GVY27" s="74"/>
      <c r="GVZ27" s="605"/>
      <c r="GWA27" s="605"/>
      <c r="GWB27" s="114"/>
      <c r="GWC27" s="74"/>
      <c r="GWO27" s="74"/>
      <c r="GWP27" s="605"/>
      <c r="GWQ27" s="605"/>
      <c r="GWR27" s="114"/>
      <c r="GWS27" s="74"/>
      <c r="GXE27" s="74"/>
      <c r="GXF27" s="605"/>
      <c r="GXG27" s="605"/>
      <c r="GXH27" s="114"/>
      <c r="GXI27" s="74"/>
      <c r="GXU27" s="74"/>
      <c r="GXV27" s="605"/>
      <c r="GXW27" s="605"/>
      <c r="GXX27" s="114"/>
      <c r="GXY27" s="74"/>
      <c r="GYK27" s="74"/>
      <c r="GYL27" s="605"/>
      <c r="GYM27" s="605"/>
      <c r="GYN27" s="114"/>
      <c r="GYO27" s="74"/>
      <c r="GZA27" s="74"/>
      <c r="GZB27" s="605"/>
      <c r="GZC27" s="605"/>
      <c r="GZD27" s="114"/>
      <c r="GZE27" s="74"/>
      <c r="GZQ27" s="74"/>
      <c r="GZR27" s="605"/>
      <c r="GZS27" s="605"/>
      <c r="GZT27" s="114"/>
      <c r="GZU27" s="74"/>
      <c r="HAG27" s="74"/>
      <c r="HAH27" s="605"/>
      <c r="HAI27" s="605"/>
      <c r="HAJ27" s="114"/>
      <c r="HAK27" s="74"/>
      <c r="HAW27" s="74"/>
      <c r="HAX27" s="605"/>
      <c r="HAY27" s="605"/>
      <c r="HAZ27" s="114"/>
      <c r="HBA27" s="74"/>
      <c r="HBM27" s="74"/>
      <c r="HBN27" s="605"/>
      <c r="HBO27" s="605"/>
      <c r="HBP27" s="114"/>
      <c r="HBQ27" s="74"/>
      <c r="HCC27" s="74"/>
      <c r="HCD27" s="605"/>
      <c r="HCE27" s="605"/>
      <c r="HCF27" s="114"/>
      <c r="HCG27" s="74"/>
      <c r="HCS27" s="74"/>
      <c r="HCT27" s="605"/>
      <c r="HCU27" s="605"/>
      <c r="HCV27" s="114"/>
      <c r="HCW27" s="74"/>
      <c r="HDI27" s="74"/>
      <c r="HDJ27" s="605"/>
      <c r="HDK27" s="605"/>
      <c r="HDL27" s="114"/>
      <c r="HDM27" s="74"/>
      <c r="HDY27" s="74"/>
      <c r="HDZ27" s="605"/>
      <c r="HEA27" s="605"/>
      <c r="HEB27" s="114"/>
      <c r="HEC27" s="74"/>
      <c r="HEO27" s="74"/>
      <c r="HEP27" s="605"/>
      <c r="HEQ27" s="605"/>
      <c r="HER27" s="114"/>
      <c r="HES27" s="74"/>
      <c r="HFE27" s="74"/>
      <c r="HFF27" s="605"/>
      <c r="HFG27" s="605"/>
      <c r="HFH27" s="114"/>
      <c r="HFI27" s="74"/>
      <c r="HFU27" s="74"/>
      <c r="HFV27" s="605"/>
      <c r="HFW27" s="605"/>
      <c r="HFX27" s="114"/>
      <c r="HFY27" s="74"/>
      <c r="HGK27" s="74"/>
      <c r="HGL27" s="605"/>
      <c r="HGM27" s="605"/>
      <c r="HGN27" s="114"/>
      <c r="HGO27" s="74"/>
      <c r="HHA27" s="74"/>
      <c r="HHB27" s="605"/>
      <c r="HHC27" s="605"/>
      <c r="HHD27" s="114"/>
      <c r="HHE27" s="74"/>
      <c r="HHQ27" s="74"/>
      <c r="HHR27" s="605"/>
      <c r="HHS27" s="605"/>
      <c r="HHT27" s="114"/>
      <c r="HHU27" s="74"/>
      <c r="HIG27" s="74"/>
      <c r="HIH27" s="605"/>
      <c r="HII27" s="605"/>
      <c r="HIJ27" s="114"/>
      <c r="HIK27" s="74"/>
      <c r="HIW27" s="74"/>
      <c r="HIX27" s="605"/>
      <c r="HIY27" s="605"/>
      <c r="HIZ27" s="114"/>
      <c r="HJA27" s="74"/>
      <c r="HJM27" s="74"/>
      <c r="HJN27" s="605"/>
      <c r="HJO27" s="605"/>
      <c r="HJP27" s="114"/>
      <c r="HJQ27" s="74"/>
      <c r="HKC27" s="74"/>
      <c r="HKD27" s="605"/>
      <c r="HKE27" s="605"/>
      <c r="HKF27" s="114"/>
      <c r="HKG27" s="74"/>
      <c r="HKS27" s="74"/>
      <c r="HKT27" s="605"/>
      <c r="HKU27" s="605"/>
      <c r="HKV27" s="114"/>
      <c r="HKW27" s="74"/>
      <c r="HLI27" s="74"/>
      <c r="HLJ27" s="605"/>
      <c r="HLK27" s="605"/>
      <c r="HLL27" s="114"/>
      <c r="HLM27" s="74"/>
      <c r="HLY27" s="74"/>
      <c r="HLZ27" s="605"/>
      <c r="HMA27" s="605"/>
      <c r="HMB27" s="114"/>
      <c r="HMC27" s="74"/>
      <c r="HMO27" s="74"/>
      <c r="HMP27" s="605"/>
      <c r="HMQ27" s="605"/>
      <c r="HMR27" s="114"/>
      <c r="HMS27" s="74"/>
      <c r="HNE27" s="74"/>
      <c r="HNF27" s="605"/>
      <c r="HNG27" s="605"/>
      <c r="HNH27" s="114"/>
      <c r="HNI27" s="74"/>
      <c r="HNU27" s="74"/>
      <c r="HNV27" s="605"/>
      <c r="HNW27" s="605"/>
      <c r="HNX27" s="114"/>
      <c r="HNY27" s="74"/>
      <c r="HOK27" s="74"/>
      <c r="HOL27" s="605"/>
      <c r="HOM27" s="605"/>
      <c r="HON27" s="114"/>
      <c r="HOO27" s="74"/>
      <c r="HPA27" s="74"/>
      <c r="HPB27" s="605"/>
      <c r="HPC27" s="605"/>
      <c r="HPD27" s="114"/>
      <c r="HPE27" s="74"/>
      <c r="HPQ27" s="74"/>
      <c r="HPR27" s="605"/>
      <c r="HPS27" s="605"/>
      <c r="HPT27" s="114"/>
      <c r="HPU27" s="74"/>
      <c r="HQG27" s="74"/>
      <c r="HQH27" s="605"/>
      <c r="HQI27" s="605"/>
      <c r="HQJ27" s="114"/>
      <c r="HQK27" s="74"/>
      <c r="HQW27" s="74"/>
      <c r="HQX27" s="605"/>
      <c r="HQY27" s="605"/>
      <c r="HQZ27" s="114"/>
      <c r="HRA27" s="74"/>
      <c r="HRM27" s="74"/>
      <c r="HRN27" s="605"/>
      <c r="HRO27" s="605"/>
      <c r="HRP27" s="114"/>
      <c r="HRQ27" s="74"/>
      <c r="HSC27" s="74"/>
      <c r="HSD27" s="605"/>
      <c r="HSE27" s="605"/>
      <c r="HSF27" s="114"/>
      <c r="HSG27" s="74"/>
      <c r="HSS27" s="74"/>
      <c r="HST27" s="605"/>
      <c r="HSU27" s="605"/>
      <c r="HSV27" s="114"/>
      <c r="HSW27" s="74"/>
      <c r="HTI27" s="74"/>
      <c r="HTJ27" s="605"/>
      <c r="HTK27" s="605"/>
      <c r="HTL27" s="114"/>
      <c r="HTM27" s="74"/>
      <c r="HTY27" s="74"/>
      <c r="HTZ27" s="605"/>
      <c r="HUA27" s="605"/>
      <c r="HUB27" s="114"/>
      <c r="HUC27" s="74"/>
      <c r="HUO27" s="74"/>
      <c r="HUP27" s="605"/>
      <c r="HUQ27" s="605"/>
      <c r="HUR27" s="114"/>
      <c r="HUS27" s="74"/>
      <c r="HVE27" s="74"/>
      <c r="HVF27" s="605"/>
      <c r="HVG27" s="605"/>
      <c r="HVH27" s="114"/>
      <c r="HVI27" s="74"/>
      <c r="HVU27" s="74"/>
      <c r="HVV27" s="605"/>
      <c r="HVW27" s="605"/>
      <c r="HVX27" s="114"/>
      <c r="HVY27" s="74"/>
      <c r="HWK27" s="74"/>
      <c r="HWL27" s="605"/>
      <c r="HWM27" s="605"/>
      <c r="HWN27" s="114"/>
      <c r="HWO27" s="74"/>
      <c r="HXA27" s="74"/>
      <c r="HXB27" s="605"/>
      <c r="HXC27" s="605"/>
      <c r="HXD27" s="114"/>
      <c r="HXE27" s="74"/>
      <c r="HXQ27" s="74"/>
      <c r="HXR27" s="605"/>
      <c r="HXS27" s="605"/>
      <c r="HXT27" s="114"/>
      <c r="HXU27" s="74"/>
      <c r="HYG27" s="74"/>
      <c r="HYH27" s="605"/>
      <c r="HYI27" s="605"/>
      <c r="HYJ27" s="114"/>
      <c r="HYK27" s="74"/>
      <c r="HYW27" s="74"/>
      <c r="HYX27" s="605"/>
      <c r="HYY27" s="605"/>
      <c r="HYZ27" s="114"/>
      <c r="HZA27" s="74"/>
      <c r="HZM27" s="74"/>
      <c r="HZN27" s="605"/>
      <c r="HZO27" s="605"/>
      <c r="HZP27" s="114"/>
      <c r="HZQ27" s="74"/>
      <c r="IAC27" s="74"/>
      <c r="IAD27" s="605"/>
      <c r="IAE27" s="605"/>
      <c r="IAF27" s="114"/>
      <c r="IAG27" s="74"/>
      <c r="IAS27" s="74"/>
      <c r="IAT27" s="605"/>
      <c r="IAU27" s="605"/>
      <c r="IAV27" s="114"/>
      <c r="IAW27" s="74"/>
      <c r="IBI27" s="74"/>
      <c r="IBJ27" s="605"/>
      <c r="IBK27" s="605"/>
      <c r="IBL27" s="114"/>
      <c r="IBM27" s="74"/>
      <c r="IBY27" s="74"/>
      <c r="IBZ27" s="605"/>
      <c r="ICA27" s="605"/>
      <c r="ICB27" s="114"/>
      <c r="ICC27" s="74"/>
      <c r="ICO27" s="74"/>
      <c r="ICP27" s="605"/>
      <c r="ICQ27" s="605"/>
      <c r="ICR27" s="114"/>
      <c r="ICS27" s="74"/>
      <c r="IDE27" s="74"/>
      <c r="IDF27" s="605"/>
      <c r="IDG27" s="605"/>
      <c r="IDH27" s="114"/>
      <c r="IDI27" s="74"/>
      <c r="IDU27" s="74"/>
      <c r="IDV27" s="605"/>
      <c r="IDW27" s="605"/>
      <c r="IDX27" s="114"/>
      <c r="IDY27" s="74"/>
      <c r="IEK27" s="74"/>
      <c r="IEL27" s="605"/>
      <c r="IEM27" s="605"/>
      <c r="IEN27" s="114"/>
      <c r="IEO27" s="74"/>
      <c r="IFA27" s="74"/>
      <c r="IFB27" s="605"/>
      <c r="IFC27" s="605"/>
      <c r="IFD27" s="114"/>
      <c r="IFE27" s="74"/>
      <c r="IFQ27" s="74"/>
      <c r="IFR27" s="605"/>
      <c r="IFS27" s="605"/>
      <c r="IFT27" s="114"/>
      <c r="IFU27" s="74"/>
      <c r="IGG27" s="74"/>
      <c r="IGH27" s="605"/>
      <c r="IGI27" s="605"/>
      <c r="IGJ27" s="114"/>
      <c r="IGK27" s="74"/>
      <c r="IGW27" s="74"/>
      <c r="IGX27" s="605"/>
      <c r="IGY27" s="605"/>
      <c r="IGZ27" s="114"/>
      <c r="IHA27" s="74"/>
      <c r="IHM27" s="74"/>
      <c r="IHN27" s="605"/>
      <c r="IHO27" s="605"/>
      <c r="IHP27" s="114"/>
      <c r="IHQ27" s="74"/>
      <c r="IIC27" s="74"/>
      <c r="IID27" s="605"/>
      <c r="IIE27" s="605"/>
      <c r="IIF27" s="114"/>
      <c r="IIG27" s="74"/>
      <c r="IIS27" s="74"/>
      <c r="IIT27" s="605"/>
      <c r="IIU27" s="605"/>
      <c r="IIV27" s="114"/>
      <c r="IIW27" s="74"/>
      <c r="IJI27" s="74"/>
      <c r="IJJ27" s="605"/>
      <c r="IJK27" s="605"/>
      <c r="IJL27" s="114"/>
      <c r="IJM27" s="74"/>
      <c r="IJY27" s="74"/>
      <c r="IJZ27" s="605"/>
      <c r="IKA27" s="605"/>
      <c r="IKB27" s="114"/>
      <c r="IKC27" s="74"/>
      <c r="IKO27" s="74"/>
      <c r="IKP27" s="605"/>
      <c r="IKQ27" s="605"/>
      <c r="IKR27" s="114"/>
      <c r="IKS27" s="74"/>
      <c r="ILE27" s="74"/>
      <c r="ILF27" s="605"/>
      <c r="ILG27" s="605"/>
      <c r="ILH27" s="114"/>
      <c r="ILI27" s="74"/>
      <c r="ILU27" s="74"/>
      <c r="ILV27" s="605"/>
      <c r="ILW27" s="605"/>
      <c r="ILX27" s="114"/>
      <c r="ILY27" s="74"/>
      <c r="IMK27" s="74"/>
      <c r="IML27" s="605"/>
      <c r="IMM27" s="605"/>
      <c r="IMN27" s="114"/>
      <c r="IMO27" s="74"/>
      <c r="INA27" s="74"/>
      <c r="INB27" s="605"/>
      <c r="INC27" s="605"/>
      <c r="IND27" s="114"/>
      <c r="INE27" s="74"/>
      <c r="INQ27" s="74"/>
      <c r="INR27" s="605"/>
      <c r="INS27" s="605"/>
      <c r="INT27" s="114"/>
      <c r="INU27" s="74"/>
      <c r="IOG27" s="74"/>
      <c r="IOH27" s="605"/>
      <c r="IOI27" s="605"/>
      <c r="IOJ27" s="114"/>
      <c r="IOK27" s="74"/>
      <c r="IOW27" s="74"/>
      <c r="IOX27" s="605"/>
      <c r="IOY27" s="605"/>
      <c r="IOZ27" s="114"/>
      <c r="IPA27" s="74"/>
      <c r="IPM27" s="74"/>
      <c r="IPN27" s="605"/>
      <c r="IPO27" s="605"/>
      <c r="IPP27" s="114"/>
      <c r="IPQ27" s="74"/>
      <c r="IQC27" s="74"/>
      <c r="IQD27" s="605"/>
      <c r="IQE27" s="605"/>
      <c r="IQF27" s="114"/>
      <c r="IQG27" s="74"/>
      <c r="IQS27" s="74"/>
      <c r="IQT27" s="605"/>
      <c r="IQU27" s="605"/>
      <c r="IQV27" s="114"/>
      <c r="IQW27" s="74"/>
      <c r="IRI27" s="74"/>
      <c r="IRJ27" s="605"/>
      <c r="IRK27" s="605"/>
      <c r="IRL27" s="114"/>
      <c r="IRM27" s="74"/>
      <c r="IRY27" s="74"/>
      <c r="IRZ27" s="605"/>
      <c r="ISA27" s="605"/>
      <c r="ISB27" s="114"/>
      <c r="ISC27" s="74"/>
      <c r="ISO27" s="74"/>
      <c r="ISP27" s="605"/>
      <c r="ISQ27" s="605"/>
      <c r="ISR27" s="114"/>
      <c r="ISS27" s="74"/>
      <c r="ITE27" s="74"/>
      <c r="ITF27" s="605"/>
      <c r="ITG27" s="605"/>
      <c r="ITH27" s="114"/>
      <c r="ITI27" s="74"/>
      <c r="ITU27" s="74"/>
      <c r="ITV27" s="605"/>
      <c r="ITW27" s="605"/>
      <c r="ITX27" s="114"/>
      <c r="ITY27" s="74"/>
      <c r="IUK27" s="74"/>
      <c r="IUL27" s="605"/>
      <c r="IUM27" s="605"/>
      <c r="IUN27" s="114"/>
      <c r="IUO27" s="74"/>
      <c r="IVA27" s="74"/>
      <c r="IVB27" s="605"/>
      <c r="IVC27" s="605"/>
      <c r="IVD27" s="114"/>
      <c r="IVE27" s="74"/>
      <c r="IVQ27" s="74"/>
      <c r="IVR27" s="605"/>
      <c r="IVS27" s="605"/>
      <c r="IVT27" s="114"/>
      <c r="IVU27" s="74"/>
      <c r="IWG27" s="74"/>
      <c r="IWH27" s="605"/>
      <c r="IWI27" s="605"/>
      <c r="IWJ27" s="114"/>
      <c r="IWK27" s="74"/>
      <c r="IWW27" s="74"/>
      <c r="IWX27" s="605"/>
      <c r="IWY27" s="605"/>
      <c r="IWZ27" s="114"/>
      <c r="IXA27" s="74"/>
      <c r="IXM27" s="74"/>
      <c r="IXN27" s="605"/>
      <c r="IXO27" s="605"/>
      <c r="IXP27" s="114"/>
      <c r="IXQ27" s="74"/>
      <c r="IYC27" s="74"/>
      <c r="IYD27" s="605"/>
      <c r="IYE27" s="605"/>
      <c r="IYF27" s="114"/>
      <c r="IYG27" s="74"/>
      <c r="IYS27" s="74"/>
      <c r="IYT27" s="605"/>
      <c r="IYU27" s="605"/>
      <c r="IYV27" s="114"/>
      <c r="IYW27" s="74"/>
      <c r="IZI27" s="74"/>
      <c r="IZJ27" s="605"/>
      <c r="IZK27" s="605"/>
      <c r="IZL27" s="114"/>
      <c r="IZM27" s="74"/>
      <c r="IZY27" s="74"/>
      <c r="IZZ27" s="605"/>
      <c r="JAA27" s="605"/>
      <c r="JAB27" s="114"/>
      <c r="JAC27" s="74"/>
      <c r="JAO27" s="74"/>
      <c r="JAP27" s="605"/>
      <c r="JAQ27" s="605"/>
      <c r="JAR27" s="114"/>
      <c r="JAS27" s="74"/>
      <c r="JBE27" s="74"/>
      <c r="JBF27" s="605"/>
      <c r="JBG27" s="605"/>
      <c r="JBH27" s="114"/>
      <c r="JBI27" s="74"/>
      <c r="JBU27" s="74"/>
      <c r="JBV27" s="605"/>
      <c r="JBW27" s="605"/>
      <c r="JBX27" s="114"/>
      <c r="JBY27" s="74"/>
      <c r="JCK27" s="74"/>
      <c r="JCL27" s="605"/>
      <c r="JCM27" s="605"/>
      <c r="JCN27" s="114"/>
      <c r="JCO27" s="74"/>
      <c r="JDA27" s="74"/>
      <c r="JDB27" s="605"/>
      <c r="JDC27" s="605"/>
      <c r="JDD27" s="114"/>
      <c r="JDE27" s="74"/>
      <c r="JDQ27" s="74"/>
      <c r="JDR27" s="605"/>
      <c r="JDS27" s="605"/>
      <c r="JDT27" s="114"/>
      <c r="JDU27" s="74"/>
      <c r="JEG27" s="74"/>
      <c r="JEH27" s="605"/>
      <c r="JEI27" s="605"/>
      <c r="JEJ27" s="114"/>
      <c r="JEK27" s="74"/>
      <c r="JEW27" s="74"/>
      <c r="JEX27" s="605"/>
      <c r="JEY27" s="605"/>
      <c r="JEZ27" s="114"/>
      <c r="JFA27" s="74"/>
      <c r="JFM27" s="74"/>
      <c r="JFN27" s="605"/>
      <c r="JFO27" s="605"/>
      <c r="JFP27" s="114"/>
      <c r="JFQ27" s="74"/>
      <c r="JGC27" s="74"/>
      <c r="JGD27" s="605"/>
      <c r="JGE27" s="605"/>
      <c r="JGF27" s="114"/>
      <c r="JGG27" s="74"/>
      <c r="JGS27" s="74"/>
      <c r="JGT27" s="605"/>
      <c r="JGU27" s="605"/>
      <c r="JGV27" s="114"/>
      <c r="JGW27" s="74"/>
      <c r="JHI27" s="74"/>
      <c r="JHJ27" s="605"/>
      <c r="JHK27" s="605"/>
      <c r="JHL27" s="114"/>
      <c r="JHM27" s="74"/>
      <c r="JHY27" s="74"/>
      <c r="JHZ27" s="605"/>
      <c r="JIA27" s="605"/>
      <c r="JIB27" s="114"/>
      <c r="JIC27" s="74"/>
      <c r="JIO27" s="74"/>
      <c r="JIP27" s="605"/>
      <c r="JIQ27" s="605"/>
      <c r="JIR27" s="114"/>
      <c r="JIS27" s="74"/>
      <c r="JJE27" s="74"/>
      <c r="JJF27" s="605"/>
      <c r="JJG27" s="605"/>
      <c r="JJH27" s="114"/>
      <c r="JJI27" s="74"/>
      <c r="JJU27" s="74"/>
      <c r="JJV27" s="605"/>
      <c r="JJW27" s="605"/>
      <c r="JJX27" s="114"/>
      <c r="JJY27" s="74"/>
      <c r="JKK27" s="74"/>
      <c r="JKL27" s="605"/>
      <c r="JKM27" s="605"/>
      <c r="JKN27" s="114"/>
      <c r="JKO27" s="74"/>
      <c r="JLA27" s="74"/>
      <c r="JLB27" s="605"/>
      <c r="JLC27" s="605"/>
      <c r="JLD27" s="114"/>
      <c r="JLE27" s="74"/>
      <c r="JLQ27" s="74"/>
      <c r="JLR27" s="605"/>
      <c r="JLS27" s="605"/>
      <c r="JLT27" s="114"/>
      <c r="JLU27" s="74"/>
      <c r="JMG27" s="74"/>
      <c r="JMH27" s="605"/>
      <c r="JMI27" s="605"/>
      <c r="JMJ27" s="114"/>
      <c r="JMK27" s="74"/>
      <c r="JMW27" s="74"/>
      <c r="JMX27" s="605"/>
      <c r="JMY27" s="605"/>
      <c r="JMZ27" s="114"/>
      <c r="JNA27" s="74"/>
      <c r="JNM27" s="74"/>
      <c r="JNN27" s="605"/>
      <c r="JNO27" s="605"/>
      <c r="JNP27" s="114"/>
      <c r="JNQ27" s="74"/>
      <c r="JOC27" s="74"/>
      <c r="JOD27" s="605"/>
      <c r="JOE27" s="605"/>
      <c r="JOF27" s="114"/>
      <c r="JOG27" s="74"/>
      <c r="JOS27" s="74"/>
      <c r="JOT27" s="605"/>
      <c r="JOU27" s="605"/>
      <c r="JOV27" s="114"/>
      <c r="JOW27" s="74"/>
      <c r="JPI27" s="74"/>
      <c r="JPJ27" s="605"/>
      <c r="JPK27" s="605"/>
      <c r="JPL27" s="114"/>
      <c r="JPM27" s="74"/>
      <c r="JPY27" s="74"/>
      <c r="JPZ27" s="605"/>
      <c r="JQA27" s="605"/>
      <c r="JQB27" s="114"/>
      <c r="JQC27" s="74"/>
      <c r="JQO27" s="74"/>
      <c r="JQP27" s="605"/>
      <c r="JQQ27" s="605"/>
      <c r="JQR27" s="114"/>
      <c r="JQS27" s="74"/>
      <c r="JRE27" s="74"/>
      <c r="JRF27" s="605"/>
      <c r="JRG27" s="605"/>
      <c r="JRH27" s="114"/>
      <c r="JRI27" s="74"/>
      <c r="JRU27" s="74"/>
      <c r="JRV27" s="605"/>
      <c r="JRW27" s="605"/>
      <c r="JRX27" s="114"/>
      <c r="JRY27" s="74"/>
      <c r="JSK27" s="74"/>
      <c r="JSL27" s="605"/>
      <c r="JSM27" s="605"/>
      <c r="JSN27" s="114"/>
      <c r="JSO27" s="74"/>
      <c r="JTA27" s="74"/>
      <c r="JTB27" s="605"/>
      <c r="JTC27" s="605"/>
      <c r="JTD27" s="114"/>
      <c r="JTE27" s="74"/>
      <c r="JTQ27" s="74"/>
      <c r="JTR27" s="605"/>
      <c r="JTS27" s="605"/>
      <c r="JTT27" s="114"/>
      <c r="JTU27" s="74"/>
      <c r="JUG27" s="74"/>
      <c r="JUH27" s="605"/>
      <c r="JUI27" s="605"/>
      <c r="JUJ27" s="114"/>
      <c r="JUK27" s="74"/>
      <c r="JUW27" s="74"/>
      <c r="JUX27" s="605"/>
      <c r="JUY27" s="605"/>
      <c r="JUZ27" s="114"/>
      <c r="JVA27" s="74"/>
      <c r="JVM27" s="74"/>
      <c r="JVN27" s="605"/>
      <c r="JVO27" s="605"/>
      <c r="JVP27" s="114"/>
      <c r="JVQ27" s="74"/>
      <c r="JWC27" s="74"/>
      <c r="JWD27" s="605"/>
      <c r="JWE27" s="605"/>
      <c r="JWF27" s="114"/>
      <c r="JWG27" s="74"/>
      <c r="JWS27" s="74"/>
      <c r="JWT27" s="605"/>
      <c r="JWU27" s="605"/>
      <c r="JWV27" s="114"/>
      <c r="JWW27" s="74"/>
      <c r="JXI27" s="74"/>
      <c r="JXJ27" s="605"/>
      <c r="JXK27" s="605"/>
      <c r="JXL27" s="114"/>
      <c r="JXM27" s="74"/>
      <c r="JXY27" s="74"/>
      <c r="JXZ27" s="605"/>
      <c r="JYA27" s="605"/>
      <c r="JYB27" s="114"/>
      <c r="JYC27" s="74"/>
      <c r="JYO27" s="74"/>
      <c r="JYP27" s="605"/>
      <c r="JYQ27" s="605"/>
      <c r="JYR27" s="114"/>
      <c r="JYS27" s="74"/>
      <c r="JZE27" s="74"/>
      <c r="JZF27" s="605"/>
      <c r="JZG27" s="605"/>
      <c r="JZH27" s="114"/>
      <c r="JZI27" s="74"/>
      <c r="JZU27" s="74"/>
      <c r="JZV27" s="605"/>
      <c r="JZW27" s="605"/>
      <c r="JZX27" s="114"/>
      <c r="JZY27" s="74"/>
      <c r="KAK27" s="74"/>
      <c r="KAL27" s="605"/>
      <c r="KAM27" s="605"/>
      <c r="KAN27" s="114"/>
      <c r="KAO27" s="74"/>
      <c r="KBA27" s="74"/>
      <c r="KBB27" s="605"/>
      <c r="KBC27" s="605"/>
      <c r="KBD27" s="114"/>
      <c r="KBE27" s="74"/>
      <c r="KBQ27" s="74"/>
      <c r="KBR27" s="605"/>
      <c r="KBS27" s="605"/>
      <c r="KBT27" s="114"/>
      <c r="KBU27" s="74"/>
      <c r="KCG27" s="74"/>
      <c r="KCH27" s="605"/>
      <c r="KCI27" s="605"/>
      <c r="KCJ27" s="114"/>
      <c r="KCK27" s="74"/>
      <c r="KCW27" s="74"/>
      <c r="KCX27" s="605"/>
      <c r="KCY27" s="605"/>
      <c r="KCZ27" s="114"/>
      <c r="KDA27" s="74"/>
      <c r="KDM27" s="74"/>
      <c r="KDN27" s="605"/>
      <c r="KDO27" s="605"/>
      <c r="KDP27" s="114"/>
      <c r="KDQ27" s="74"/>
      <c r="KEC27" s="74"/>
      <c r="KED27" s="605"/>
      <c r="KEE27" s="605"/>
      <c r="KEF27" s="114"/>
      <c r="KEG27" s="74"/>
      <c r="KES27" s="74"/>
      <c r="KET27" s="605"/>
      <c r="KEU27" s="605"/>
      <c r="KEV27" s="114"/>
      <c r="KEW27" s="74"/>
      <c r="KFI27" s="74"/>
      <c r="KFJ27" s="605"/>
      <c r="KFK27" s="605"/>
      <c r="KFL27" s="114"/>
      <c r="KFM27" s="74"/>
      <c r="KFY27" s="74"/>
      <c r="KFZ27" s="605"/>
      <c r="KGA27" s="605"/>
      <c r="KGB27" s="114"/>
      <c r="KGC27" s="74"/>
      <c r="KGO27" s="74"/>
      <c r="KGP27" s="605"/>
      <c r="KGQ27" s="605"/>
      <c r="KGR27" s="114"/>
      <c r="KGS27" s="74"/>
      <c r="KHE27" s="74"/>
      <c r="KHF27" s="605"/>
      <c r="KHG27" s="605"/>
      <c r="KHH27" s="114"/>
      <c r="KHI27" s="74"/>
      <c r="KHU27" s="74"/>
      <c r="KHV27" s="605"/>
      <c r="KHW27" s="605"/>
      <c r="KHX27" s="114"/>
      <c r="KHY27" s="74"/>
      <c r="KIK27" s="74"/>
      <c r="KIL27" s="605"/>
      <c r="KIM27" s="605"/>
      <c r="KIN27" s="114"/>
      <c r="KIO27" s="74"/>
      <c r="KJA27" s="74"/>
      <c r="KJB27" s="605"/>
      <c r="KJC27" s="605"/>
      <c r="KJD27" s="114"/>
      <c r="KJE27" s="74"/>
      <c r="KJQ27" s="74"/>
      <c r="KJR27" s="605"/>
      <c r="KJS27" s="605"/>
      <c r="KJT27" s="114"/>
      <c r="KJU27" s="74"/>
      <c r="KKG27" s="74"/>
      <c r="KKH27" s="605"/>
      <c r="KKI27" s="605"/>
      <c r="KKJ27" s="114"/>
      <c r="KKK27" s="74"/>
      <c r="KKW27" s="74"/>
      <c r="KKX27" s="605"/>
      <c r="KKY27" s="605"/>
      <c r="KKZ27" s="114"/>
      <c r="KLA27" s="74"/>
      <c r="KLM27" s="74"/>
      <c r="KLN27" s="605"/>
      <c r="KLO27" s="605"/>
      <c r="KLP27" s="114"/>
      <c r="KLQ27" s="74"/>
      <c r="KMC27" s="74"/>
      <c r="KMD27" s="605"/>
      <c r="KME27" s="605"/>
      <c r="KMF27" s="114"/>
      <c r="KMG27" s="74"/>
      <c r="KMS27" s="74"/>
      <c r="KMT27" s="605"/>
      <c r="KMU27" s="605"/>
      <c r="KMV27" s="114"/>
      <c r="KMW27" s="74"/>
      <c r="KNI27" s="74"/>
      <c r="KNJ27" s="605"/>
      <c r="KNK27" s="605"/>
      <c r="KNL27" s="114"/>
      <c r="KNM27" s="74"/>
      <c r="KNY27" s="74"/>
      <c r="KNZ27" s="605"/>
      <c r="KOA27" s="605"/>
      <c r="KOB27" s="114"/>
      <c r="KOC27" s="74"/>
      <c r="KOO27" s="74"/>
      <c r="KOP27" s="605"/>
      <c r="KOQ27" s="605"/>
      <c r="KOR27" s="114"/>
      <c r="KOS27" s="74"/>
      <c r="KPE27" s="74"/>
      <c r="KPF27" s="605"/>
      <c r="KPG27" s="605"/>
      <c r="KPH27" s="114"/>
      <c r="KPI27" s="74"/>
      <c r="KPU27" s="74"/>
      <c r="KPV27" s="605"/>
      <c r="KPW27" s="605"/>
      <c r="KPX27" s="114"/>
      <c r="KPY27" s="74"/>
      <c r="KQK27" s="74"/>
      <c r="KQL27" s="605"/>
      <c r="KQM27" s="605"/>
      <c r="KQN27" s="114"/>
      <c r="KQO27" s="74"/>
      <c r="KRA27" s="74"/>
      <c r="KRB27" s="605"/>
      <c r="KRC27" s="605"/>
      <c r="KRD27" s="114"/>
      <c r="KRE27" s="74"/>
      <c r="KRQ27" s="74"/>
      <c r="KRR27" s="605"/>
      <c r="KRS27" s="605"/>
      <c r="KRT27" s="114"/>
      <c r="KRU27" s="74"/>
      <c r="KSG27" s="74"/>
      <c r="KSH27" s="605"/>
      <c r="KSI27" s="605"/>
      <c r="KSJ27" s="114"/>
      <c r="KSK27" s="74"/>
      <c r="KSW27" s="74"/>
      <c r="KSX27" s="605"/>
      <c r="KSY27" s="605"/>
      <c r="KSZ27" s="114"/>
      <c r="KTA27" s="74"/>
      <c r="KTM27" s="74"/>
      <c r="KTN27" s="605"/>
      <c r="KTO27" s="605"/>
      <c r="KTP27" s="114"/>
      <c r="KTQ27" s="74"/>
      <c r="KUC27" s="74"/>
      <c r="KUD27" s="605"/>
      <c r="KUE27" s="605"/>
      <c r="KUF27" s="114"/>
      <c r="KUG27" s="74"/>
      <c r="KUS27" s="74"/>
      <c r="KUT27" s="605"/>
      <c r="KUU27" s="605"/>
      <c r="KUV27" s="114"/>
      <c r="KUW27" s="74"/>
      <c r="KVI27" s="74"/>
      <c r="KVJ27" s="605"/>
      <c r="KVK27" s="605"/>
      <c r="KVL27" s="114"/>
      <c r="KVM27" s="74"/>
      <c r="KVY27" s="74"/>
      <c r="KVZ27" s="605"/>
      <c r="KWA27" s="605"/>
      <c r="KWB27" s="114"/>
      <c r="KWC27" s="74"/>
      <c r="KWO27" s="74"/>
      <c r="KWP27" s="605"/>
      <c r="KWQ27" s="605"/>
      <c r="KWR27" s="114"/>
      <c r="KWS27" s="74"/>
      <c r="KXE27" s="74"/>
      <c r="KXF27" s="605"/>
      <c r="KXG27" s="605"/>
      <c r="KXH27" s="114"/>
      <c r="KXI27" s="74"/>
      <c r="KXU27" s="74"/>
      <c r="KXV27" s="605"/>
      <c r="KXW27" s="605"/>
      <c r="KXX27" s="114"/>
      <c r="KXY27" s="74"/>
      <c r="KYK27" s="74"/>
      <c r="KYL27" s="605"/>
      <c r="KYM27" s="605"/>
      <c r="KYN27" s="114"/>
      <c r="KYO27" s="74"/>
      <c r="KZA27" s="74"/>
      <c r="KZB27" s="605"/>
      <c r="KZC27" s="605"/>
      <c r="KZD27" s="114"/>
      <c r="KZE27" s="74"/>
      <c r="KZQ27" s="74"/>
      <c r="KZR27" s="605"/>
      <c r="KZS27" s="605"/>
      <c r="KZT27" s="114"/>
      <c r="KZU27" s="74"/>
      <c r="LAG27" s="74"/>
      <c r="LAH27" s="605"/>
      <c r="LAI27" s="605"/>
      <c r="LAJ27" s="114"/>
      <c r="LAK27" s="74"/>
      <c r="LAW27" s="74"/>
      <c r="LAX27" s="605"/>
      <c r="LAY27" s="605"/>
      <c r="LAZ27" s="114"/>
      <c r="LBA27" s="74"/>
      <c r="LBM27" s="74"/>
      <c r="LBN27" s="605"/>
      <c r="LBO27" s="605"/>
      <c r="LBP27" s="114"/>
      <c r="LBQ27" s="74"/>
      <c r="LCC27" s="74"/>
      <c r="LCD27" s="605"/>
      <c r="LCE27" s="605"/>
      <c r="LCF27" s="114"/>
      <c r="LCG27" s="74"/>
      <c r="LCS27" s="74"/>
      <c r="LCT27" s="605"/>
      <c r="LCU27" s="605"/>
      <c r="LCV27" s="114"/>
      <c r="LCW27" s="74"/>
      <c r="LDI27" s="74"/>
      <c r="LDJ27" s="605"/>
      <c r="LDK27" s="605"/>
      <c r="LDL27" s="114"/>
      <c r="LDM27" s="74"/>
      <c r="LDY27" s="74"/>
      <c r="LDZ27" s="605"/>
      <c r="LEA27" s="605"/>
      <c r="LEB27" s="114"/>
      <c r="LEC27" s="74"/>
      <c r="LEO27" s="74"/>
      <c r="LEP27" s="605"/>
      <c r="LEQ27" s="605"/>
      <c r="LER27" s="114"/>
      <c r="LES27" s="74"/>
      <c r="LFE27" s="74"/>
      <c r="LFF27" s="605"/>
      <c r="LFG27" s="605"/>
      <c r="LFH27" s="114"/>
      <c r="LFI27" s="74"/>
      <c r="LFU27" s="74"/>
      <c r="LFV27" s="605"/>
      <c r="LFW27" s="605"/>
      <c r="LFX27" s="114"/>
      <c r="LFY27" s="74"/>
      <c r="LGK27" s="74"/>
      <c r="LGL27" s="605"/>
      <c r="LGM27" s="605"/>
      <c r="LGN27" s="114"/>
      <c r="LGO27" s="74"/>
      <c r="LHA27" s="74"/>
      <c r="LHB27" s="605"/>
      <c r="LHC27" s="605"/>
      <c r="LHD27" s="114"/>
      <c r="LHE27" s="74"/>
      <c r="LHQ27" s="74"/>
      <c r="LHR27" s="605"/>
      <c r="LHS27" s="605"/>
      <c r="LHT27" s="114"/>
      <c r="LHU27" s="74"/>
      <c r="LIG27" s="74"/>
      <c r="LIH27" s="605"/>
      <c r="LII27" s="605"/>
      <c r="LIJ27" s="114"/>
      <c r="LIK27" s="74"/>
      <c r="LIW27" s="74"/>
      <c r="LIX27" s="605"/>
      <c r="LIY27" s="605"/>
      <c r="LIZ27" s="114"/>
      <c r="LJA27" s="74"/>
      <c r="LJM27" s="74"/>
      <c r="LJN27" s="605"/>
      <c r="LJO27" s="605"/>
      <c r="LJP27" s="114"/>
      <c r="LJQ27" s="74"/>
      <c r="LKC27" s="74"/>
      <c r="LKD27" s="605"/>
      <c r="LKE27" s="605"/>
      <c r="LKF27" s="114"/>
      <c r="LKG27" s="74"/>
      <c r="LKS27" s="74"/>
      <c r="LKT27" s="605"/>
      <c r="LKU27" s="605"/>
      <c r="LKV27" s="114"/>
      <c r="LKW27" s="74"/>
      <c r="LLI27" s="74"/>
      <c r="LLJ27" s="605"/>
      <c r="LLK27" s="605"/>
      <c r="LLL27" s="114"/>
      <c r="LLM27" s="74"/>
      <c r="LLY27" s="74"/>
      <c r="LLZ27" s="605"/>
      <c r="LMA27" s="605"/>
      <c r="LMB27" s="114"/>
      <c r="LMC27" s="74"/>
      <c r="LMO27" s="74"/>
      <c r="LMP27" s="605"/>
      <c r="LMQ27" s="605"/>
      <c r="LMR27" s="114"/>
      <c r="LMS27" s="74"/>
      <c r="LNE27" s="74"/>
      <c r="LNF27" s="605"/>
      <c r="LNG27" s="605"/>
      <c r="LNH27" s="114"/>
      <c r="LNI27" s="74"/>
      <c r="LNU27" s="74"/>
      <c r="LNV27" s="605"/>
      <c r="LNW27" s="605"/>
      <c r="LNX27" s="114"/>
      <c r="LNY27" s="74"/>
      <c r="LOK27" s="74"/>
      <c r="LOL27" s="605"/>
      <c r="LOM27" s="605"/>
      <c r="LON27" s="114"/>
      <c r="LOO27" s="74"/>
      <c r="LPA27" s="74"/>
      <c r="LPB27" s="605"/>
      <c r="LPC27" s="605"/>
      <c r="LPD27" s="114"/>
      <c r="LPE27" s="74"/>
      <c r="LPQ27" s="74"/>
      <c r="LPR27" s="605"/>
      <c r="LPS27" s="605"/>
      <c r="LPT27" s="114"/>
      <c r="LPU27" s="74"/>
      <c r="LQG27" s="74"/>
      <c r="LQH27" s="605"/>
      <c r="LQI27" s="605"/>
      <c r="LQJ27" s="114"/>
      <c r="LQK27" s="74"/>
      <c r="LQW27" s="74"/>
      <c r="LQX27" s="605"/>
      <c r="LQY27" s="605"/>
      <c r="LQZ27" s="114"/>
      <c r="LRA27" s="74"/>
      <c r="LRM27" s="74"/>
      <c r="LRN27" s="605"/>
      <c r="LRO27" s="605"/>
      <c r="LRP27" s="114"/>
      <c r="LRQ27" s="74"/>
      <c r="LSC27" s="74"/>
      <c r="LSD27" s="605"/>
      <c r="LSE27" s="605"/>
      <c r="LSF27" s="114"/>
      <c r="LSG27" s="74"/>
      <c r="LSS27" s="74"/>
      <c r="LST27" s="605"/>
      <c r="LSU27" s="605"/>
      <c r="LSV27" s="114"/>
      <c r="LSW27" s="74"/>
      <c r="LTI27" s="74"/>
      <c r="LTJ27" s="605"/>
      <c r="LTK27" s="605"/>
      <c r="LTL27" s="114"/>
      <c r="LTM27" s="74"/>
      <c r="LTY27" s="74"/>
      <c r="LTZ27" s="605"/>
      <c r="LUA27" s="605"/>
      <c r="LUB27" s="114"/>
      <c r="LUC27" s="74"/>
      <c r="LUO27" s="74"/>
      <c r="LUP27" s="605"/>
      <c r="LUQ27" s="605"/>
      <c r="LUR27" s="114"/>
      <c r="LUS27" s="74"/>
      <c r="LVE27" s="74"/>
      <c r="LVF27" s="605"/>
      <c r="LVG27" s="605"/>
      <c r="LVH27" s="114"/>
      <c r="LVI27" s="74"/>
      <c r="LVU27" s="74"/>
      <c r="LVV27" s="605"/>
      <c r="LVW27" s="605"/>
      <c r="LVX27" s="114"/>
      <c r="LVY27" s="74"/>
      <c r="LWK27" s="74"/>
      <c r="LWL27" s="605"/>
      <c r="LWM27" s="605"/>
      <c r="LWN27" s="114"/>
      <c r="LWO27" s="74"/>
      <c r="LXA27" s="74"/>
      <c r="LXB27" s="605"/>
      <c r="LXC27" s="605"/>
      <c r="LXD27" s="114"/>
      <c r="LXE27" s="74"/>
      <c r="LXQ27" s="74"/>
      <c r="LXR27" s="605"/>
      <c r="LXS27" s="605"/>
      <c r="LXT27" s="114"/>
      <c r="LXU27" s="74"/>
      <c r="LYG27" s="74"/>
      <c r="LYH27" s="605"/>
      <c r="LYI27" s="605"/>
      <c r="LYJ27" s="114"/>
      <c r="LYK27" s="74"/>
      <c r="LYW27" s="74"/>
      <c r="LYX27" s="605"/>
      <c r="LYY27" s="605"/>
      <c r="LYZ27" s="114"/>
      <c r="LZA27" s="74"/>
      <c r="LZM27" s="74"/>
      <c r="LZN27" s="605"/>
      <c r="LZO27" s="605"/>
      <c r="LZP27" s="114"/>
      <c r="LZQ27" s="74"/>
      <c r="MAC27" s="74"/>
      <c r="MAD27" s="605"/>
      <c r="MAE27" s="605"/>
      <c r="MAF27" s="114"/>
      <c r="MAG27" s="74"/>
      <c r="MAS27" s="74"/>
      <c r="MAT27" s="605"/>
      <c r="MAU27" s="605"/>
      <c r="MAV27" s="114"/>
      <c r="MAW27" s="74"/>
      <c r="MBI27" s="74"/>
      <c r="MBJ27" s="605"/>
      <c r="MBK27" s="605"/>
      <c r="MBL27" s="114"/>
      <c r="MBM27" s="74"/>
      <c r="MBY27" s="74"/>
      <c r="MBZ27" s="605"/>
      <c r="MCA27" s="605"/>
      <c r="MCB27" s="114"/>
      <c r="MCC27" s="74"/>
      <c r="MCO27" s="74"/>
      <c r="MCP27" s="605"/>
      <c r="MCQ27" s="605"/>
      <c r="MCR27" s="114"/>
      <c r="MCS27" s="74"/>
      <c r="MDE27" s="74"/>
      <c r="MDF27" s="605"/>
      <c r="MDG27" s="605"/>
      <c r="MDH27" s="114"/>
      <c r="MDI27" s="74"/>
      <c r="MDU27" s="74"/>
      <c r="MDV27" s="605"/>
      <c r="MDW27" s="605"/>
      <c r="MDX27" s="114"/>
      <c r="MDY27" s="74"/>
      <c r="MEK27" s="74"/>
      <c r="MEL27" s="605"/>
      <c r="MEM27" s="605"/>
      <c r="MEN27" s="114"/>
      <c r="MEO27" s="74"/>
      <c r="MFA27" s="74"/>
      <c r="MFB27" s="605"/>
      <c r="MFC27" s="605"/>
      <c r="MFD27" s="114"/>
      <c r="MFE27" s="74"/>
      <c r="MFQ27" s="74"/>
      <c r="MFR27" s="605"/>
      <c r="MFS27" s="605"/>
      <c r="MFT27" s="114"/>
      <c r="MFU27" s="74"/>
      <c r="MGG27" s="74"/>
      <c r="MGH27" s="605"/>
      <c r="MGI27" s="605"/>
      <c r="MGJ27" s="114"/>
      <c r="MGK27" s="74"/>
      <c r="MGW27" s="74"/>
      <c r="MGX27" s="605"/>
      <c r="MGY27" s="605"/>
      <c r="MGZ27" s="114"/>
      <c r="MHA27" s="74"/>
      <c r="MHM27" s="74"/>
      <c r="MHN27" s="605"/>
      <c r="MHO27" s="605"/>
      <c r="MHP27" s="114"/>
      <c r="MHQ27" s="74"/>
      <c r="MIC27" s="74"/>
      <c r="MID27" s="605"/>
      <c r="MIE27" s="605"/>
      <c r="MIF27" s="114"/>
      <c r="MIG27" s="74"/>
      <c r="MIS27" s="74"/>
      <c r="MIT27" s="605"/>
      <c r="MIU27" s="605"/>
      <c r="MIV27" s="114"/>
      <c r="MIW27" s="74"/>
      <c r="MJI27" s="74"/>
      <c r="MJJ27" s="605"/>
      <c r="MJK27" s="605"/>
      <c r="MJL27" s="114"/>
      <c r="MJM27" s="74"/>
      <c r="MJY27" s="74"/>
      <c r="MJZ27" s="605"/>
      <c r="MKA27" s="605"/>
      <c r="MKB27" s="114"/>
      <c r="MKC27" s="74"/>
      <c r="MKO27" s="74"/>
      <c r="MKP27" s="605"/>
      <c r="MKQ27" s="605"/>
      <c r="MKR27" s="114"/>
      <c r="MKS27" s="74"/>
      <c r="MLE27" s="74"/>
      <c r="MLF27" s="605"/>
      <c r="MLG27" s="605"/>
      <c r="MLH27" s="114"/>
      <c r="MLI27" s="74"/>
      <c r="MLU27" s="74"/>
      <c r="MLV27" s="605"/>
      <c r="MLW27" s="605"/>
      <c r="MLX27" s="114"/>
      <c r="MLY27" s="74"/>
      <c r="MMK27" s="74"/>
      <c r="MML27" s="605"/>
      <c r="MMM27" s="605"/>
      <c r="MMN27" s="114"/>
      <c r="MMO27" s="74"/>
      <c r="MNA27" s="74"/>
      <c r="MNB27" s="605"/>
      <c r="MNC27" s="605"/>
      <c r="MND27" s="114"/>
      <c r="MNE27" s="74"/>
      <c r="MNQ27" s="74"/>
      <c r="MNR27" s="605"/>
      <c r="MNS27" s="605"/>
      <c r="MNT27" s="114"/>
      <c r="MNU27" s="74"/>
      <c r="MOG27" s="74"/>
      <c r="MOH27" s="605"/>
      <c r="MOI27" s="605"/>
      <c r="MOJ27" s="114"/>
      <c r="MOK27" s="74"/>
      <c r="MOW27" s="74"/>
      <c r="MOX27" s="605"/>
      <c r="MOY27" s="605"/>
      <c r="MOZ27" s="114"/>
      <c r="MPA27" s="74"/>
      <c r="MPM27" s="74"/>
      <c r="MPN27" s="605"/>
      <c r="MPO27" s="605"/>
      <c r="MPP27" s="114"/>
      <c r="MPQ27" s="74"/>
      <c r="MQC27" s="74"/>
      <c r="MQD27" s="605"/>
      <c r="MQE27" s="605"/>
      <c r="MQF27" s="114"/>
      <c r="MQG27" s="74"/>
      <c r="MQS27" s="74"/>
      <c r="MQT27" s="605"/>
      <c r="MQU27" s="605"/>
      <c r="MQV27" s="114"/>
      <c r="MQW27" s="74"/>
      <c r="MRI27" s="74"/>
      <c r="MRJ27" s="605"/>
      <c r="MRK27" s="605"/>
      <c r="MRL27" s="114"/>
      <c r="MRM27" s="74"/>
      <c r="MRY27" s="74"/>
      <c r="MRZ27" s="605"/>
      <c r="MSA27" s="605"/>
      <c r="MSB27" s="114"/>
      <c r="MSC27" s="74"/>
      <c r="MSO27" s="74"/>
      <c r="MSP27" s="605"/>
      <c r="MSQ27" s="605"/>
      <c r="MSR27" s="114"/>
      <c r="MSS27" s="74"/>
      <c r="MTE27" s="74"/>
      <c r="MTF27" s="605"/>
      <c r="MTG27" s="605"/>
      <c r="MTH27" s="114"/>
      <c r="MTI27" s="74"/>
      <c r="MTU27" s="74"/>
      <c r="MTV27" s="605"/>
      <c r="MTW27" s="605"/>
      <c r="MTX27" s="114"/>
      <c r="MTY27" s="74"/>
      <c r="MUK27" s="74"/>
      <c r="MUL27" s="605"/>
      <c r="MUM27" s="605"/>
      <c r="MUN27" s="114"/>
      <c r="MUO27" s="74"/>
      <c r="MVA27" s="74"/>
      <c r="MVB27" s="605"/>
      <c r="MVC27" s="605"/>
      <c r="MVD27" s="114"/>
      <c r="MVE27" s="74"/>
      <c r="MVQ27" s="74"/>
      <c r="MVR27" s="605"/>
      <c r="MVS27" s="605"/>
      <c r="MVT27" s="114"/>
      <c r="MVU27" s="74"/>
      <c r="MWG27" s="74"/>
      <c r="MWH27" s="605"/>
      <c r="MWI27" s="605"/>
      <c r="MWJ27" s="114"/>
      <c r="MWK27" s="74"/>
      <c r="MWW27" s="74"/>
      <c r="MWX27" s="605"/>
      <c r="MWY27" s="605"/>
      <c r="MWZ27" s="114"/>
      <c r="MXA27" s="74"/>
      <c r="MXM27" s="74"/>
      <c r="MXN27" s="605"/>
      <c r="MXO27" s="605"/>
      <c r="MXP27" s="114"/>
      <c r="MXQ27" s="74"/>
      <c r="MYC27" s="74"/>
      <c r="MYD27" s="605"/>
      <c r="MYE27" s="605"/>
      <c r="MYF27" s="114"/>
      <c r="MYG27" s="74"/>
      <c r="MYS27" s="74"/>
      <c r="MYT27" s="605"/>
      <c r="MYU27" s="605"/>
      <c r="MYV27" s="114"/>
      <c r="MYW27" s="74"/>
      <c r="MZI27" s="74"/>
      <c r="MZJ27" s="605"/>
      <c r="MZK27" s="605"/>
      <c r="MZL27" s="114"/>
      <c r="MZM27" s="74"/>
      <c r="MZY27" s="74"/>
      <c r="MZZ27" s="605"/>
      <c r="NAA27" s="605"/>
      <c r="NAB27" s="114"/>
      <c r="NAC27" s="74"/>
      <c r="NAO27" s="74"/>
      <c r="NAP27" s="605"/>
      <c r="NAQ27" s="605"/>
      <c r="NAR27" s="114"/>
      <c r="NAS27" s="74"/>
      <c r="NBE27" s="74"/>
      <c r="NBF27" s="605"/>
      <c r="NBG27" s="605"/>
      <c r="NBH27" s="114"/>
      <c r="NBI27" s="74"/>
      <c r="NBU27" s="74"/>
      <c r="NBV27" s="605"/>
      <c r="NBW27" s="605"/>
      <c r="NBX27" s="114"/>
      <c r="NBY27" s="74"/>
      <c r="NCK27" s="74"/>
      <c r="NCL27" s="605"/>
      <c r="NCM27" s="605"/>
      <c r="NCN27" s="114"/>
      <c r="NCO27" s="74"/>
      <c r="NDA27" s="74"/>
      <c r="NDB27" s="605"/>
      <c r="NDC27" s="605"/>
      <c r="NDD27" s="114"/>
      <c r="NDE27" s="74"/>
      <c r="NDQ27" s="74"/>
      <c r="NDR27" s="605"/>
      <c r="NDS27" s="605"/>
      <c r="NDT27" s="114"/>
      <c r="NDU27" s="74"/>
      <c r="NEG27" s="74"/>
      <c r="NEH27" s="605"/>
      <c r="NEI27" s="605"/>
      <c r="NEJ27" s="114"/>
      <c r="NEK27" s="74"/>
      <c r="NEW27" s="74"/>
      <c r="NEX27" s="605"/>
      <c r="NEY27" s="605"/>
      <c r="NEZ27" s="114"/>
      <c r="NFA27" s="74"/>
      <c r="NFM27" s="74"/>
      <c r="NFN27" s="605"/>
      <c r="NFO27" s="605"/>
      <c r="NFP27" s="114"/>
      <c r="NFQ27" s="74"/>
      <c r="NGC27" s="74"/>
      <c r="NGD27" s="605"/>
      <c r="NGE27" s="605"/>
      <c r="NGF27" s="114"/>
      <c r="NGG27" s="74"/>
      <c r="NGS27" s="74"/>
      <c r="NGT27" s="605"/>
      <c r="NGU27" s="605"/>
      <c r="NGV27" s="114"/>
      <c r="NGW27" s="74"/>
      <c r="NHI27" s="74"/>
      <c r="NHJ27" s="605"/>
      <c r="NHK27" s="605"/>
      <c r="NHL27" s="114"/>
      <c r="NHM27" s="74"/>
      <c r="NHY27" s="74"/>
      <c r="NHZ27" s="605"/>
      <c r="NIA27" s="605"/>
      <c r="NIB27" s="114"/>
      <c r="NIC27" s="74"/>
      <c r="NIO27" s="74"/>
      <c r="NIP27" s="605"/>
      <c r="NIQ27" s="605"/>
      <c r="NIR27" s="114"/>
      <c r="NIS27" s="74"/>
      <c r="NJE27" s="74"/>
      <c r="NJF27" s="605"/>
      <c r="NJG27" s="605"/>
      <c r="NJH27" s="114"/>
      <c r="NJI27" s="74"/>
      <c r="NJU27" s="74"/>
      <c r="NJV27" s="605"/>
      <c r="NJW27" s="605"/>
      <c r="NJX27" s="114"/>
      <c r="NJY27" s="74"/>
      <c r="NKK27" s="74"/>
      <c r="NKL27" s="605"/>
      <c r="NKM27" s="605"/>
      <c r="NKN27" s="114"/>
      <c r="NKO27" s="74"/>
      <c r="NLA27" s="74"/>
      <c r="NLB27" s="605"/>
      <c r="NLC27" s="605"/>
      <c r="NLD27" s="114"/>
      <c r="NLE27" s="74"/>
      <c r="NLQ27" s="74"/>
      <c r="NLR27" s="605"/>
      <c r="NLS27" s="605"/>
      <c r="NLT27" s="114"/>
      <c r="NLU27" s="74"/>
      <c r="NMG27" s="74"/>
      <c r="NMH27" s="605"/>
      <c r="NMI27" s="605"/>
      <c r="NMJ27" s="114"/>
      <c r="NMK27" s="74"/>
      <c r="NMW27" s="74"/>
      <c r="NMX27" s="605"/>
      <c r="NMY27" s="605"/>
      <c r="NMZ27" s="114"/>
      <c r="NNA27" s="74"/>
      <c r="NNM27" s="74"/>
      <c r="NNN27" s="605"/>
      <c r="NNO27" s="605"/>
      <c r="NNP27" s="114"/>
      <c r="NNQ27" s="74"/>
      <c r="NOC27" s="74"/>
      <c r="NOD27" s="605"/>
      <c r="NOE27" s="605"/>
      <c r="NOF27" s="114"/>
      <c r="NOG27" s="74"/>
      <c r="NOS27" s="74"/>
      <c r="NOT27" s="605"/>
      <c r="NOU27" s="605"/>
      <c r="NOV27" s="114"/>
      <c r="NOW27" s="74"/>
      <c r="NPI27" s="74"/>
      <c r="NPJ27" s="605"/>
      <c r="NPK27" s="605"/>
      <c r="NPL27" s="114"/>
      <c r="NPM27" s="74"/>
      <c r="NPY27" s="74"/>
      <c r="NPZ27" s="605"/>
      <c r="NQA27" s="605"/>
      <c r="NQB27" s="114"/>
      <c r="NQC27" s="74"/>
      <c r="NQO27" s="74"/>
      <c r="NQP27" s="605"/>
      <c r="NQQ27" s="605"/>
      <c r="NQR27" s="114"/>
      <c r="NQS27" s="74"/>
      <c r="NRE27" s="74"/>
      <c r="NRF27" s="605"/>
      <c r="NRG27" s="605"/>
      <c r="NRH27" s="114"/>
      <c r="NRI27" s="74"/>
      <c r="NRU27" s="74"/>
      <c r="NRV27" s="605"/>
      <c r="NRW27" s="605"/>
      <c r="NRX27" s="114"/>
      <c r="NRY27" s="74"/>
      <c r="NSK27" s="74"/>
      <c r="NSL27" s="605"/>
      <c r="NSM27" s="605"/>
      <c r="NSN27" s="114"/>
      <c r="NSO27" s="74"/>
      <c r="NTA27" s="74"/>
      <c r="NTB27" s="605"/>
      <c r="NTC27" s="605"/>
      <c r="NTD27" s="114"/>
      <c r="NTE27" s="74"/>
      <c r="NTQ27" s="74"/>
      <c r="NTR27" s="605"/>
      <c r="NTS27" s="605"/>
      <c r="NTT27" s="114"/>
      <c r="NTU27" s="74"/>
      <c r="NUG27" s="74"/>
      <c r="NUH27" s="605"/>
      <c r="NUI27" s="605"/>
      <c r="NUJ27" s="114"/>
      <c r="NUK27" s="74"/>
      <c r="NUW27" s="74"/>
      <c r="NUX27" s="605"/>
      <c r="NUY27" s="605"/>
      <c r="NUZ27" s="114"/>
      <c r="NVA27" s="74"/>
      <c r="NVM27" s="74"/>
      <c r="NVN27" s="605"/>
      <c r="NVO27" s="605"/>
      <c r="NVP27" s="114"/>
      <c r="NVQ27" s="74"/>
      <c r="NWC27" s="74"/>
      <c r="NWD27" s="605"/>
      <c r="NWE27" s="605"/>
      <c r="NWF27" s="114"/>
      <c r="NWG27" s="74"/>
      <c r="NWS27" s="74"/>
      <c r="NWT27" s="605"/>
      <c r="NWU27" s="605"/>
      <c r="NWV27" s="114"/>
      <c r="NWW27" s="74"/>
      <c r="NXI27" s="74"/>
      <c r="NXJ27" s="605"/>
      <c r="NXK27" s="605"/>
      <c r="NXL27" s="114"/>
      <c r="NXM27" s="74"/>
      <c r="NXY27" s="74"/>
      <c r="NXZ27" s="605"/>
      <c r="NYA27" s="605"/>
      <c r="NYB27" s="114"/>
      <c r="NYC27" s="74"/>
      <c r="NYO27" s="74"/>
      <c r="NYP27" s="605"/>
      <c r="NYQ27" s="605"/>
      <c r="NYR27" s="114"/>
      <c r="NYS27" s="74"/>
      <c r="NZE27" s="74"/>
      <c r="NZF27" s="605"/>
      <c r="NZG27" s="605"/>
      <c r="NZH27" s="114"/>
      <c r="NZI27" s="74"/>
      <c r="NZU27" s="74"/>
      <c r="NZV27" s="605"/>
      <c r="NZW27" s="605"/>
      <c r="NZX27" s="114"/>
      <c r="NZY27" s="74"/>
      <c r="OAK27" s="74"/>
      <c r="OAL27" s="605"/>
      <c r="OAM27" s="605"/>
      <c r="OAN27" s="114"/>
      <c r="OAO27" s="74"/>
      <c r="OBA27" s="74"/>
      <c r="OBB27" s="605"/>
      <c r="OBC27" s="605"/>
      <c r="OBD27" s="114"/>
      <c r="OBE27" s="74"/>
      <c r="OBQ27" s="74"/>
      <c r="OBR27" s="605"/>
      <c r="OBS27" s="605"/>
      <c r="OBT27" s="114"/>
      <c r="OBU27" s="74"/>
      <c r="OCG27" s="74"/>
      <c r="OCH27" s="605"/>
      <c r="OCI27" s="605"/>
      <c r="OCJ27" s="114"/>
      <c r="OCK27" s="74"/>
      <c r="OCW27" s="74"/>
      <c r="OCX27" s="605"/>
      <c r="OCY27" s="605"/>
      <c r="OCZ27" s="114"/>
      <c r="ODA27" s="74"/>
      <c r="ODM27" s="74"/>
      <c r="ODN27" s="605"/>
      <c r="ODO27" s="605"/>
      <c r="ODP27" s="114"/>
      <c r="ODQ27" s="74"/>
      <c r="OEC27" s="74"/>
      <c r="OED27" s="605"/>
      <c r="OEE27" s="605"/>
      <c r="OEF27" s="114"/>
      <c r="OEG27" s="74"/>
      <c r="OES27" s="74"/>
      <c r="OET27" s="605"/>
      <c r="OEU27" s="605"/>
      <c r="OEV27" s="114"/>
      <c r="OEW27" s="74"/>
      <c r="OFI27" s="74"/>
      <c r="OFJ27" s="605"/>
      <c r="OFK27" s="605"/>
      <c r="OFL27" s="114"/>
      <c r="OFM27" s="74"/>
      <c r="OFY27" s="74"/>
      <c r="OFZ27" s="605"/>
      <c r="OGA27" s="605"/>
      <c r="OGB27" s="114"/>
      <c r="OGC27" s="74"/>
      <c r="OGO27" s="74"/>
      <c r="OGP27" s="605"/>
      <c r="OGQ27" s="605"/>
      <c r="OGR27" s="114"/>
      <c r="OGS27" s="74"/>
      <c r="OHE27" s="74"/>
      <c r="OHF27" s="605"/>
      <c r="OHG27" s="605"/>
      <c r="OHH27" s="114"/>
      <c r="OHI27" s="74"/>
      <c r="OHU27" s="74"/>
      <c r="OHV27" s="605"/>
      <c r="OHW27" s="605"/>
      <c r="OHX27" s="114"/>
      <c r="OHY27" s="74"/>
      <c r="OIK27" s="74"/>
      <c r="OIL27" s="605"/>
      <c r="OIM27" s="605"/>
      <c r="OIN27" s="114"/>
      <c r="OIO27" s="74"/>
      <c r="OJA27" s="74"/>
      <c r="OJB27" s="605"/>
      <c r="OJC27" s="605"/>
      <c r="OJD27" s="114"/>
      <c r="OJE27" s="74"/>
      <c r="OJQ27" s="74"/>
      <c r="OJR27" s="605"/>
      <c r="OJS27" s="605"/>
      <c r="OJT27" s="114"/>
      <c r="OJU27" s="74"/>
      <c r="OKG27" s="74"/>
      <c r="OKH27" s="605"/>
      <c r="OKI27" s="605"/>
      <c r="OKJ27" s="114"/>
      <c r="OKK27" s="74"/>
      <c r="OKW27" s="74"/>
      <c r="OKX27" s="605"/>
      <c r="OKY27" s="605"/>
      <c r="OKZ27" s="114"/>
      <c r="OLA27" s="74"/>
      <c r="OLM27" s="74"/>
      <c r="OLN27" s="605"/>
      <c r="OLO27" s="605"/>
      <c r="OLP27" s="114"/>
      <c r="OLQ27" s="74"/>
      <c r="OMC27" s="74"/>
      <c r="OMD27" s="605"/>
      <c r="OME27" s="605"/>
      <c r="OMF27" s="114"/>
      <c r="OMG27" s="74"/>
      <c r="OMS27" s="74"/>
      <c r="OMT27" s="605"/>
      <c r="OMU27" s="605"/>
      <c r="OMV27" s="114"/>
      <c r="OMW27" s="74"/>
      <c r="ONI27" s="74"/>
      <c r="ONJ27" s="605"/>
      <c r="ONK27" s="605"/>
      <c r="ONL27" s="114"/>
      <c r="ONM27" s="74"/>
      <c r="ONY27" s="74"/>
      <c r="ONZ27" s="605"/>
      <c r="OOA27" s="605"/>
      <c r="OOB27" s="114"/>
      <c r="OOC27" s="74"/>
      <c r="OOO27" s="74"/>
      <c r="OOP27" s="605"/>
      <c r="OOQ27" s="605"/>
      <c r="OOR27" s="114"/>
      <c r="OOS27" s="74"/>
      <c r="OPE27" s="74"/>
      <c r="OPF27" s="605"/>
      <c r="OPG27" s="605"/>
      <c r="OPH27" s="114"/>
      <c r="OPI27" s="74"/>
      <c r="OPU27" s="74"/>
      <c r="OPV27" s="605"/>
      <c r="OPW27" s="605"/>
      <c r="OPX27" s="114"/>
      <c r="OPY27" s="74"/>
      <c r="OQK27" s="74"/>
      <c r="OQL27" s="605"/>
      <c r="OQM27" s="605"/>
      <c r="OQN27" s="114"/>
      <c r="OQO27" s="74"/>
      <c r="ORA27" s="74"/>
      <c r="ORB27" s="605"/>
      <c r="ORC27" s="605"/>
      <c r="ORD27" s="114"/>
      <c r="ORE27" s="74"/>
      <c r="ORQ27" s="74"/>
      <c r="ORR27" s="605"/>
      <c r="ORS27" s="605"/>
      <c r="ORT27" s="114"/>
      <c r="ORU27" s="74"/>
      <c r="OSG27" s="74"/>
      <c r="OSH27" s="605"/>
      <c r="OSI27" s="605"/>
      <c r="OSJ27" s="114"/>
      <c r="OSK27" s="74"/>
      <c r="OSW27" s="74"/>
      <c r="OSX27" s="605"/>
      <c r="OSY27" s="605"/>
      <c r="OSZ27" s="114"/>
      <c r="OTA27" s="74"/>
      <c r="OTM27" s="74"/>
      <c r="OTN27" s="605"/>
      <c r="OTO27" s="605"/>
      <c r="OTP27" s="114"/>
      <c r="OTQ27" s="74"/>
      <c r="OUC27" s="74"/>
      <c r="OUD27" s="605"/>
      <c r="OUE27" s="605"/>
      <c r="OUF27" s="114"/>
      <c r="OUG27" s="74"/>
      <c r="OUS27" s="74"/>
      <c r="OUT27" s="605"/>
      <c r="OUU27" s="605"/>
      <c r="OUV27" s="114"/>
      <c r="OUW27" s="74"/>
      <c r="OVI27" s="74"/>
      <c r="OVJ27" s="605"/>
      <c r="OVK27" s="605"/>
      <c r="OVL27" s="114"/>
      <c r="OVM27" s="74"/>
      <c r="OVY27" s="74"/>
      <c r="OVZ27" s="605"/>
      <c r="OWA27" s="605"/>
      <c r="OWB27" s="114"/>
      <c r="OWC27" s="74"/>
      <c r="OWO27" s="74"/>
      <c r="OWP27" s="605"/>
      <c r="OWQ27" s="605"/>
      <c r="OWR27" s="114"/>
      <c r="OWS27" s="74"/>
      <c r="OXE27" s="74"/>
      <c r="OXF27" s="605"/>
      <c r="OXG27" s="605"/>
      <c r="OXH27" s="114"/>
      <c r="OXI27" s="74"/>
      <c r="OXU27" s="74"/>
      <c r="OXV27" s="605"/>
      <c r="OXW27" s="605"/>
      <c r="OXX27" s="114"/>
      <c r="OXY27" s="74"/>
      <c r="OYK27" s="74"/>
      <c r="OYL27" s="605"/>
      <c r="OYM27" s="605"/>
      <c r="OYN27" s="114"/>
      <c r="OYO27" s="74"/>
      <c r="OZA27" s="74"/>
      <c r="OZB27" s="605"/>
      <c r="OZC27" s="605"/>
      <c r="OZD27" s="114"/>
      <c r="OZE27" s="74"/>
      <c r="OZQ27" s="74"/>
      <c r="OZR27" s="605"/>
      <c r="OZS27" s="605"/>
      <c r="OZT27" s="114"/>
      <c r="OZU27" s="74"/>
      <c r="PAG27" s="74"/>
      <c r="PAH27" s="605"/>
      <c r="PAI27" s="605"/>
      <c r="PAJ27" s="114"/>
      <c r="PAK27" s="74"/>
      <c r="PAW27" s="74"/>
      <c r="PAX27" s="605"/>
      <c r="PAY27" s="605"/>
      <c r="PAZ27" s="114"/>
      <c r="PBA27" s="74"/>
      <c r="PBM27" s="74"/>
      <c r="PBN27" s="605"/>
      <c r="PBO27" s="605"/>
      <c r="PBP27" s="114"/>
      <c r="PBQ27" s="74"/>
      <c r="PCC27" s="74"/>
      <c r="PCD27" s="605"/>
      <c r="PCE27" s="605"/>
      <c r="PCF27" s="114"/>
      <c r="PCG27" s="74"/>
      <c r="PCS27" s="74"/>
      <c r="PCT27" s="605"/>
      <c r="PCU27" s="605"/>
      <c r="PCV27" s="114"/>
      <c r="PCW27" s="74"/>
      <c r="PDI27" s="74"/>
      <c r="PDJ27" s="605"/>
      <c r="PDK27" s="605"/>
      <c r="PDL27" s="114"/>
      <c r="PDM27" s="74"/>
      <c r="PDY27" s="74"/>
      <c r="PDZ27" s="605"/>
      <c r="PEA27" s="605"/>
      <c r="PEB27" s="114"/>
      <c r="PEC27" s="74"/>
      <c r="PEO27" s="74"/>
      <c r="PEP27" s="605"/>
      <c r="PEQ27" s="605"/>
      <c r="PER27" s="114"/>
      <c r="PES27" s="74"/>
      <c r="PFE27" s="74"/>
      <c r="PFF27" s="605"/>
      <c r="PFG27" s="605"/>
      <c r="PFH27" s="114"/>
      <c r="PFI27" s="74"/>
      <c r="PFU27" s="74"/>
      <c r="PFV27" s="605"/>
      <c r="PFW27" s="605"/>
      <c r="PFX27" s="114"/>
      <c r="PFY27" s="74"/>
      <c r="PGK27" s="74"/>
      <c r="PGL27" s="605"/>
      <c r="PGM27" s="605"/>
      <c r="PGN27" s="114"/>
      <c r="PGO27" s="74"/>
      <c r="PHA27" s="74"/>
      <c r="PHB27" s="605"/>
      <c r="PHC27" s="605"/>
      <c r="PHD27" s="114"/>
      <c r="PHE27" s="74"/>
      <c r="PHQ27" s="74"/>
      <c r="PHR27" s="605"/>
      <c r="PHS27" s="605"/>
      <c r="PHT27" s="114"/>
      <c r="PHU27" s="74"/>
      <c r="PIG27" s="74"/>
      <c r="PIH27" s="605"/>
      <c r="PII27" s="605"/>
      <c r="PIJ27" s="114"/>
      <c r="PIK27" s="74"/>
      <c r="PIW27" s="74"/>
      <c r="PIX27" s="605"/>
      <c r="PIY27" s="605"/>
      <c r="PIZ27" s="114"/>
      <c r="PJA27" s="74"/>
      <c r="PJM27" s="74"/>
      <c r="PJN27" s="605"/>
      <c r="PJO27" s="605"/>
      <c r="PJP27" s="114"/>
      <c r="PJQ27" s="74"/>
      <c r="PKC27" s="74"/>
      <c r="PKD27" s="605"/>
      <c r="PKE27" s="605"/>
      <c r="PKF27" s="114"/>
      <c r="PKG27" s="74"/>
      <c r="PKS27" s="74"/>
      <c r="PKT27" s="605"/>
      <c r="PKU27" s="605"/>
      <c r="PKV27" s="114"/>
      <c r="PKW27" s="74"/>
      <c r="PLI27" s="74"/>
      <c r="PLJ27" s="605"/>
      <c r="PLK27" s="605"/>
      <c r="PLL27" s="114"/>
      <c r="PLM27" s="74"/>
      <c r="PLY27" s="74"/>
      <c r="PLZ27" s="605"/>
      <c r="PMA27" s="605"/>
      <c r="PMB27" s="114"/>
      <c r="PMC27" s="74"/>
      <c r="PMO27" s="74"/>
      <c r="PMP27" s="605"/>
      <c r="PMQ27" s="605"/>
      <c r="PMR27" s="114"/>
      <c r="PMS27" s="74"/>
      <c r="PNE27" s="74"/>
      <c r="PNF27" s="605"/>
      <c r="PNG27" s="605"/>
      <c r="PNH27" s="114"/>
      <c r="PNI27" s="74"/>
      <c r="PNU27" s="74"/>
      <c r="PNV27" s="605"/>
      <c r="PNW27" s="605"/>
      <c r="PNX27" s="114"/>
      <c r="PNY27" s="74"/>
      <c r="POK27" s="74"/>
      <c r="POL27" s="605"/>
      <c r="POM27" s="605"/>
      <c r="PON27" s="114"/>
      <c r="POO27" s="74"/>
      <c r="PPA27" s="74"/>
      <c r="PPB27" s="605"/>
      <c r="PPC27" s="605"/>
      <c r="PPD27" s="114"/>
      <c r="PPE27" s="74"/>
      <c r="PPQ27" s="74"/>
      <c r="PPR27" s="605"/>
      <c r="PPS27" s="605"/>
      <c r="PPT27" s="114"/>
      <c r="PPU27" s="74"/>
      <c r="PQG27" s="74"/>
      <c r="PQH27" s="605"/>
      <c r="PQI27" s="605"/>
      <c r="PQJ27" s="114"/>
      <c r="PQK27" s="74"/>
      <c r="PQW27" s="74"/>
      <c r="PQX27" s="605"/>
      <c r="PQY27" s="605"/>
      <c r="PQZ27" s="114"/>
      <c r="PRA27" s="74"/>
      <c r="PRM27" s="74"/>
      <c r="PRN27" s="605"/>
      <c r="PRO27" s="605"/>
      <c r="PRP27" s="114"/>
      <c r="PRQ27" s="74"/>
      <c r="PSC27" s="74"/>
      <c r="PSD27" s="605"/>
      <c r="PSE27" s="605"/>
      <c r="PSF27" s="114"/>
      <c r="PSG27" s="74"/>
      <c r="PSS27" s="74"/>
      <c r="PST27" s="605"/>
      <c r="PSU27" s="605"/>
      <c r="PSV27" s="114"/>
      <c r="PSW27" s="74"/>
      <c r="PTI27" s="74"/>
      <c r="PTJ27" s="605"/>
      <c r="PTK27" s="605"/>
      <c r="PTL27" s="114"/>
      <c r="PTM27" s="74"/>
      <c r="PTY27" s="74"/>
      <c r="PTZ27" s="605"/>
      <c r="PUA27" s="605"/>
      <c r="PUB27" s="114"/>
      <c r="PUC27" s="74"/>
      <c r="PUO27" s="74"/>
      <c r="PUP27" s="605"/>
      <c r="PUQ27" s="605"/>
      <c r="PUR27" s="114"/>
      <c r="PUS27" s="74"/>
      <c r="PVE27" s="74"/>
      <c r="PVF27" s="605"/>
      <c r="PVG27" s="605"/>
      <c r="PVH27" s="114"/>
      <c r="PVI27" s="74"/>
      <c r="PVU27" s="74"/>
      <c r="PVV27" s="605"/>
      <c r="PVW27" s="605"/>
      <c r="PVX27" s="114"/>
      <c r="PVY27" s="74"/>
      <c r="PWK27" s="74"/>
      <c r="PWL27" s="605"/>
      <c r="PWM27" s="605"/>
      <c r="PWN27" s="114"/>
      <c r="PWO27" s="74"/>
      <c r="PXA27" s="74"/>
      <c r="PXB27" s="605"/>
      <c r="PXC27" s="605"/>
      <c r="PXD27" s="114"/>
      <c r="PXE27" s="74"/>
      <c r="PXQ27" s="74"/>
      <c r="PXR27" s="605"/>
      <c r="PXS27" s="605"/>
      <c r="PXT27" s="114"/>
      <c r="PXU27" s="74"/>
      <c r="PYG27" s="74"/>
      <c r="PYH27" s="605"/>
      <c r="PYI27" s="605"/>
      <c r="PYJ27" s="114"/>
      <c r="PYK27" s="74"/>
      <c r="PYW27" s="74"/>
      <c r="PYX27" s="605"/>
      <c r="PYY27" s="605"/>
      <c r="PYZ27" s="114"/>
      <c r="PZA27" s="74"/>
      <c r="PZM27" s="74"/>
      <c r="PZN27" s="605"/>
      <c r="PZO27" s="605"/>
      <c r="PZP27" s="114"/>
      <c r="PZQ27" s="74"/>
      <c r="QAC27" s="74"/>
      <c r="QAD27" s="605"/>
      <c r="QAE27" s="605"/>
      <c r="QAF27" s="114"/>
      <c r="QAG27" s="74"/>
      <c r="QAS27" s="74"/>
      <c r="QAT27" s="605"/>
      <c r="QAU27" s="605"/>
      <c r="QAV27" s="114"/>
      <c r="QAW27" s="74"/>
      <c r="QBI27" s="74"/>
      <c r="QBJ27" s="605"/>
      <c r="QBK27" s="605"/>
      <c r="QBL27" s="114"/>
      <c r="QBM27" s="74"/>
      <c r="QBY27" s="74"/>
      <c r="QBZ27" s="605"/>
      <c r="QCA27" s="605"/>
      <c r="QCB27" s="114"/>
      <c r="QCC27" s="74"/>
      <c r="QCO27" s="74"/>
      <c r="QCP27" s="605"/>
      <c r="QCQ27" s="605"/>
      <c r="QCR27" s="114"/>
      <c r="QCS27" s="74"/>
      <c r="QDE27" s="74"/>
      <c r="QDF27" s="605"/>
      <c r="QDG27" s="605"/>
      <c r="QDH27" s="114"/>
      <c r="QDI27" s="74"/>
      <c r="QDU27" s="74"/>
      <c r="QDV27" s="605"/>
      <c r="QDW27" s="605"/>
      <c r="QDX27" s="114"/>
      <c r="QDY27" s="74"/>
      <c r="QEK27" s="74"/>
      <c r="QEL27" s="605"/>
      <c r="QEM27" s="605"/>
      <c r="QEN27" s="114"/>
      <c r="QEO27" s="74"/>
      <c r="QFA27" s="74"/>
      <c r="QFB27" s="605"/>
      <c r="QFC27" s="605"/>
      <c r="QFD27" s="114"/>
      <c r="QFE27" s="74"/>
      <c r="QFQ27" s="74"/>
      <c r="QFR27" s="605"/>
      <c r="QFS27" s="605"/>
      <c r="QFT27" s="114"/>
      <c r="QFU27" s="74"/>
      <c r="QGG27" s="74"/>
      <c r="QGH27" s="605"/>
      <c r="QGI27" s="605"/>
      <c r="QGJ27" s="114"/>
      <c r="QGK27" s="74"/>
      <c r="QGW27" s="74"/>
      <c r="QGX27" s="605"/>
      <c r="QGY27" s="605"/>
      <c r="QGZ27" s="114"/>
      <c r="QHA27" s="74"/>
      <c r="QHM27" s="74"/>
      <c r="QHN27" s="605"/>
      <c r="QHO27" s="605"/>
      <c r="QHP27" s="114"/>
      <c r="QHQ27" s="74"/>
      <c r="QIC27" s="74"/>
      <c r="QID27" s="605"/>
      <c r="QIE27" s="605"/>
      <c r="QIF27" s="114"/>
      <c r="QIG27" s="74"/>
      <c r="QIS27" s="74"/>
      <c r="QIT27" s="605"/>
      <c r="QIU27" s="605"/>
      <c r="QIV27" s="114"/>
      <c r="QIW27" s="74"/>
      <c r="QJI27" s="74"/>
      <c r="QJJ27" s="605"/>
      <c r="QJK27" s="605"/>
      <c r="QJL27" s="114"/>
      <c r="QJM27" s="74"/>
      <c r="QJY27" s="74"/>
      <c r="QJZ27" s="605"/>
      <c r="QKA27" s="605"/>
      <c r="QKB27" s="114"/>
      <c r="QKC27" s="74"/>
      <c r="QKO27" s="74"/>
      <c r="QKP27" s="605"/>
      <c r="QKQ27" s="605"/>
      <c r="QKR27" s="114"/>
      <c r="QKS27" s="74"/>
      <c r="QLE27" s="74"/>
      <c r="QLF27" s="605"/>
      <c r="QLG27" s="605"/>
      <c r="QLH27" s="114"/>
      <c r="QLI27" s="74"/>
      <c r="QLU27" s="74"/>
      <c r="QLV27" s="605"/>
      <c r="QLW27" s="605"/>
      <c r="QLX27" s="114"/>
      <c r="QLY27" s="74"/>
      <c r="QMK27" s="74"/>
      <c r="QML27" s="605"/>
      <c r="QMM27" s="605"/>
      <c r="QMN27" s="114"/>
      <c r="QMO27" s="74"/>
      <c r="QNA27" s="74"/>
      <c r="QNB27" s="605"/>
      <c r="QNC27" s="605"/>
      <c r="QND27" s="114"/>
      <c r="QNE27" s="74"/>
      <c r="QNQ27" s="74"/>
      <c r="QNR27" s="605"/>
      <c r="QNS27" s="605"/>
      <c r="QNT27" s="114"/>
      <c r="QNU27" s="74"/>
      <c r="QOG27" s="74"/>
      <c r="QOH27" s="605"/>
      <c r="QOI27" s="605"/>
      <c r="QOJ27" s="114"/>
      <c r="QOK27" s="74"/>
      <c r="QOW27" s="74"/>
      <c r="QOX27" s="605"/>
      <c r="QOY27" s="605"/>
      <c r="QOZ27" s="114"/>
      <c r="QPA27" s="74"/>
      <c r="QPM27" s="74"/>
      <c r="QPN27" s="605"/>
      <c r="QPO27" s="605"/>
      <c r="QPP27" s="114"/>
      <c r="QPQ27" s="74"/>
      <c r="QQC27" s="74"/>
      <c r="QQD27" s="605"/>
      <c r="QQE27" s="605"/>
      <c r="QQF27" s="114"/>
      <c r="QQG27" s="74"/>
      <c r="QQS27" s="74"/>
      <c r="QQT27" s="605"/>
      <c r="QQU27" s="605"/>
      <c r="QQV27" s="114"/>
      <c r="QQW27" s="74"/>
      <c r="QRI27" s="74"/>
      <c r="QRJ27" s="605"/>
      <c r="QRK27" s="605"/>
      <c r="QRL27" s="114"/>
      <c r="QRM27" s="74"/>
      <c r="QRY27" s="74"/>
      <c r="QRZ27" s="605"/>
      <c r="QSA27" s="605"/>
      <c r="QSB27" s="114"/>
      <c r="QSC27" s="74"/>
      <c r="QSO27" s="74"/>
      <c r="QSP27" s="605"/>
      <c r="QSQ27" s="605"/>
      <c r="QSR27" s="114"/>
      <c r="QSS27" s="74"/>
      <c r="QTE27" s="74"/>
      <c r="QTF27" s="605"/>
      <c r="QTG27" s="605"/>
      <c r="QTH27" s="114"/>
      <c r="QTI27" s="74"/>
      <c r="QTU27" s="74"/>
      <c r="QTV27" s="605"/>
      <c r="QTW27" s="605"/>
      <c r="QTX27" s="114"/>
      <c r="QTY27" s="74"/>
      <c r="QUK27" s="74"/>
      <c r="QUL27" s="605"/>
      <c r="QUM27" s="605"/>
      <c r="QUN27" s="114"/>
      <c r="QUO27" s="74"/>
      <c r="QVA27" s="74"/>
      <c r="QVB27" s="605"/>
      <c r="QVC27" s="605"/>
      <c r="QVD27" s="114"/>
      <c r="QVE27" s="74"/>
      <c r="QVQ27" s="74"/>
      <c r="QVR27" s="605"/>
      <c r="QVS27" s="605"/>
      <c r="QVT27" s="114"/>
      <c r="QVU27" s="74"/>
      <c r="QWG27" s="74"/>
      <c r="QWH27" s="605"/>
      <c r="QWI27" s="605"/>
      <c r="QWJ27" s="114"/>
      <c r="QWK27" s="74"/>
      <c r="QWW27" s="74"/>
      <c r="QWX27" s="605"/>
      <c r="QWY27" s="605"/>
      <c r="QWZ27" s="114"/>
      <c r="QXA27" s="74"/>
      <c r="QXM27" s="74"/>
      <c r="QXN27" s="605"/>
      <c r="QXO27" s="605"/>
      <c r="QXP27" s="114"/>
      <c r="QXQ27" s="74"/>
      <c r="QYC27" s="74"/>
      <c r="QYD27" s="605"/>
      <c r="QYE27" s="605"/>
      <c r="QYF27" s="114"/>
      <c r="QYG27" s="74"/>
      <c r="QYS27" s="74"/>
      <c r="QYT27" s="605"/>
      <c r="QYU27" s="605"/>
      <c r="QYV27" s="114"/>
      <c r="QYW27" s="74"/>
      <c r="QZI27" s="74"/>
      <c r="QZJ27" s="605"/>
      <c r="QZK27" s="605"/>
      <c r="QZL27" s="114"/>
      <c r="QZM27" s="74"/>
      <c r="QZY27" s="74"/>
      <c r="QZZ27" s="605"/>
      <c r="RAA27" s="605"/>
      <c r="RAB27" s="114"/>
      <c r="RAC27" s="74"/>
      <c r="RAO27" s="74"/>
      <c r="RAP27" s="605"/>
      <c r="RAQ27" s="605"/>
      <c r="RAR27" s="114"/>
      <c r="RAS27" s="74"/>
      <c r="RBE27" s="74"/>
      <c r="RBF27" s="605"/>
      <c r="RBG27" s="605"/>
      <c r="RBH27" s="114"/>
      <c r="RBI27" s="74"/>
      <c r="RBU27" s="74"/>
      <c r="RBV27" s="605"/>
      <c r="RBW27" s="605"/>
      <c r="RBX27" s="114"/>
      <c r="RBY27" s="74"/>
      <c r="RCK27" s="74"/>
      <c r="RCL27" s="605"/>
      <c r="RCM27" s="605"/>
      <c r="RCN27" s="114"/>
      <c r="RCO27" s="74"/>
      <c r="RDA27" s="74"/>
      <c r="RDB27" s="605"/>
      <c r="RDC27" s="605"/>
      <c r="RDD27" s="114"/>
      <c r="RDE27" s="74"/>
      <c r="RDQ27" s="74"/>
      <c r="RDR27" s="605"/>
      <c r="RDS27" s="605"/>
      <c r="RDT27" s="114"/>
      <c r="RDU27" s="74"/>
      <c r="REG27" s="74"/>
      <c r="REH27" s="605"/>
      <c r="REI27" s="605"/>
      <c r="REJ27" s="114"/>
      <c r="REK27" s="74"/>
      <c r="REW27" s="74"/>
      <c r="REX27" s="605"/>
      <c r="REY27" s="605"/>
      <c r="REZ27" s="114"/>
      <c r="RFA27" s="74"/>
      <c r="RFM27" s="74"/>
      <c r="RFN27" s="605"/>
      <c r="RFO27" s="605"/>
      <c r="RFP27" s="114"/>
      <c r="RFQ27" s="74"/>
      <c r="RGC27" s="74"/>
      <c r="RGD27" s="605"/>
      <c r="RGE27" s="605"/>
      <c r="RGF27" s="114"/>
      <c r="RGG27" s="74"/>
      <c r="RGS27" s="74"/>
      <c r="RGT27" s="605"/>
      <c r="RGU27" s="605"/>
      <c r="RGV27" s="114"/>
      <c r="RGW27" s="74"/>
      <c r="RHI27" s="74"/>
      <c r="RHJ27" s="605"/>
      <c r="RHK27" s="605"/>
      <c r="RHL27" s="114"/>
      <c r="RHM27" s="74"/>
      <c r="RHY27" s="74"/>
      <c r="RHZ27" s="605"/>
      <c r="RIA27" s="605"/>
      <c r="RIB27" s="114"/>
      <c r="RIC27" s="74"/>
      <c r="RIO27" s="74"/>
      <c r="RIP27" s="605"/>
      <c r="RIQ27" s="605"/>
      <c r="RIR27" s="114"/>
      <c r="RIS27" s="74"/>
      <c r="RJE27" s="74"/>
      <c r="RJF27" s="605"/>
      <c r="RJG27" s="605"/>
      <c r="RJH27" s="114"/>
      <c r="RJI27" s="74"/>
      <c r="RJU27" s="74"/>
      <c r="RJV27" s="605"/>
      <c r="RJW27" s="605"/>
      <c r="RJX27" s="114"/>
      <c r="RJY27" s="74"/>
      <c r="RKK27" s="74"/>
      <c r="RKL27" s="605"/>
      <c r="RKM27" s="605"/>
      <c r="RKN27" s="114"/>
      <c r="RKO27" s="74"/>
      <c r="RLA27" s="74"/>
      <c r="RLB27" s="605"/>
      <c r="RLC27" s="605"/>
      <c r="RLD27" s="114"/>
      <c r="RLE27" s="74"/>
      <c r="RLQ27" s="74"/>
      <c r="RLR27" s="605"/>
      <c r="RLS27" s="605"/>
      <c r="RLT27" s="114"/>
      <c r="RLU27" s="74"/>
      <c r="RMG27" s="74"/>
      <c r="RMH27" s="605"/>
      <c r="RMI27" s="605"/>
      <c r="RMJ27" s="114"/>
      <c r="RMK27" s="74"/>
      <c r="RMW27" s="74"/>
      <c r="RMX27" s="605"/>
      <c r="RMY27" s="605"/>
      <c r="RMZ27" s="114"/>
      <c r="RNA27" s="74"/>
      <c r="RNM27" s="74"/>
      <c r="RNN27" s="605"/>
      <c r="RNO27" s="605"/>
      <c r="RNP27" s="114"/>
      <c r="RNQ27" s="74"/>
      <c r="ROC27" s="74"/>
      <c r="ROD27" s="605"/>
      <c r="ROE27" s="605"/>
      <c r="ROF27" s="114"/>
      <c r="ROG27" s="74"/>
      <c r="ROS27" s="74"/>
      <c r="ROT27" s="605"/>
      <c r="ROU27" s="605"/>
      <c r="ROV27" s="114"/>
      <c r="ROW27" s="74"/>
      <c r="RPI27" s="74"/>
      <c r="RPJ27" s="605"/>
      <c r="RPK27" s="605"/>
      <c r="RPL27" s="114"/>
      <c r="RPM27" s="74"/>
      <c r="RPY27" s="74"/>
      <c r="RPZ27" s="605"/>
      <c r="RQA27" s="605"/>
      <c r="RQB27" s="114"/>
      <c r="RQC27" s="74"/>
      <c r="RQO27" s="74"/>
      <c r="RQP27" s="605"/>
      <c r="RQQ27" s="605"/>
      <c r="RQR27" s="114"/>
      <c r="RQS27" s="74"/>
      <c r="RRE27" s="74"/>
      <c r="RRF27" s="605"/>
      <c r="RRG27" s="605"/>
      <c r="RRH27" s="114"/>
      <c r="RRI27" s="74"/>
      <c r="RRU27" s="74"/>
      <c r="RRV27" s="605"/>
      <c r="RRW27" s="605"/>
      <c r="RRX27" s="114"/>
      <c r="RRY27" s="74"/>
      <c r="RSK27" s="74"/>
      <c r="RSL27" s="605"/>
      <c r="RSM27" s="605"/>
      <c r="RSN27" s="114"/>
      <c r="RSO27" s="74"/>
      <c r="RTA27" s="74"/>
      <c r="RTB27" s="605"/>
      <c r="RTC27" s="605"/>
      <c r="RTD27" s="114"/>
      <c r="RTE27" s="74"/>
      <c r="RTQ27" s="74"/>
      <c r="RTR27" s="605"/>
      <c r="RTS27" s="605"/>
      <c r="RTT27" s="114"/>
      <c r="RTU27" s="74"/>
      <c r="RUG27" s="74"/>
      <c r="RUH27" s="605"/>
      <c r="RUI27" s="605"/>
      <c r="RUJ27" s="114"/>
      <c r="RUK27" s="74"/>
      <c r="RUW27" s="74"/>
      <c r="RUX27" s="605"/>
      <c r="RUY27" s="605"/>
      <c r="RUZ27" s="114"/>
      <c r="RVA27" s="74"/>
      <c r="RVM27" s="74"/>
      <c r="RVN27" s="605"/>
      <c r="RVO27" s="605"/>
      <c r="RVP27" s="114"/>
      <c r="RVQ27" s="74"/>
      <c r="RWC27" s="74"/>
      <c r="RWD27" s="605"/>
      <c r="RWE27" s="605"/>
      <c r="RWF27" s="114"/>
      <c r="RWG27" s="74"/>
      <c r="RWS27" s="74"/>
      <c r="RWT27" s="605"/>
      <c r="RWU27" s="605"/>
      <c r="RWV27" s="114"/>
      <c r="RWW27" s="74"/>
      <c r="RXI27" s="74"/>
      <c r="RXJ27" s="605"/>
      <c r="RXK27" s="605"/>
      <c r="RXL27" s="114"/>
      <c r="RXM27" s="74"/>
      <c r="RXY27" s="74"/>
      <c r="RXZ27" s="605"/>
      <c r="RYA27" s="605"/>
      <c r="RYB27" s="114"/>
      <c r="RYC27" s="74"/>
      <c r="RYO27" s="74"/>
      <c r="RYP27" s="605"/>
      <c r="RYQ27" s="605"/>
      <c r="RYR27" s="114"/>
      <c r="RYS27" s="74"/>
      <c r="RZE27" s="74"/>
      <c r="RZF27" s="605"/>
      <c r="RZG27" s="605"/>
      <c r="RZH27" s="114"/>
      <c r="RZI27" s="74"/>
      <c r="RZU27" s="74"/>
      <c r="RZV27" s="605"/>
      <c r="RZW27" s="605"/>
      <c r="RZX27" s="114"/>
      <c r="RZY27" s="74"/>
      <c r="SAK27" s="74"/>
      <c r="SAL27" s="605"/>
      <c r="SAM27" s="605"/>
      <c r="SAN27" s="114"/>
      <c r="SAO27" s="74"/>
      <c r="SBA27" s="74"/>
      <c r="SBB27" s="605"/>
      <c r="SBC27" s="605"/>
      <c r="SBD27" s="114"/>
      <c r="SBE27" s="74"/>
      <c r="SBQ27" s="74"/>
      <c r="SBR27" s="605"/>
      <c r="SBS27" s="605"/>
      <c r="SBT27" s="114"/>
      <c r="SBU27" s="74"/>
      <c r="SCG27" s="74"/>
      <c r="SCH27" s="605"/>
      <c r="SCI27" s="605"/>
      <c r="SCJ27" s="114"/>
      <c r="SCK27" s="74"/>
      <c r="SCW27" s="74"/>
      <c r="SCX27" s="605"/>
      <c r="SCY27" s="605"/>
      <c r="SCZ27" s="114"/>
      <c r="SDA27" s="74"/>
      <c r="SDM27" s="74"/>
      <c r="SDN27" s="605"/>
      <c r="SDO27" s="605"/>
      <c r="SDP27" s="114"/>
      <c r="SDQ27" s="74"/>
      <c r="SEC27" s="74"/>
      <c r="SED27" s="605"/>
      <c r="SEE27" s="605"/>
      <c r="SEF27" s="114"/>
      <c r="SEG27" s="74"/>
      <c r="SES27" s="74"/>
      <c r="SET27" s="605"/>
      <c r="SEU27" s="605"/>
      <c r="SEV27" s="114"/>
      <c r="SEW27" s="74"/>
      <c r="SFI27" s="74"/>
      <c r="SFJ27" s="605"/>
      <c r="SFK27" s="605"/>
      <c r="SFL27" s="114"/>
      <c r="SFM27" s="74"/>
      <c r="SFY27" s="74"/>
      <c r="SFZ27" s="605"/>
      <c r="SGA27" s="605"/>
      <c r="SGB27" s="114"/>
      <c r="SGC27" s="74"/>
      <c r="SGO27" s="74"/>
      <c r="SGP27" s="605"/>
      <c r="SGQ27" s="605"/>
      <c r="SGR27" s="114"/>
      <c r="SGS27" s="74"/>
      <c r="SHE27" s="74"/>
      <c r="SHF27" s="605"/>
      <c r="SHG27" s="605"/>
      <c r="SHH27" s="114"/>
      <c r="SHI27" s="74"/>
      <c r="SHU27" s="74"/>
      <c r="SHV27" s="605"/>
      <c r="SHW27" s="605"/>
      <c r="SHX27" s="114"/>
      <c r="SHY27" s="74"/>
      <c r="SIK27" s="74"/>
      <c r="SIL27" s="605"/>
      <c r="SIM27" s="605"/>
      <c r="SIN27" s="114"/>
      <c r="SIO27" s="74"/>
      <c r="SJA27" s="74"/>
      <c r="SJB27" s="605"/>
      <c r="SJC27" s="605"/>
      <c r="SJD27" s="114"/>
      <c r="SJE27" s="74"/>
      <c r="SJQ27" s="74"/>
      <c r="SJR27" s="605"/>
      <c r="SJS27" s="605"/>
      <c r="SJT27" s="114"/>
      <c r="SJU27" s="74"/>
      <c r="SKG27" s="74"/>
      <c r="SKH27" s="605"/>
      <c r="SKI27" s="605"/>
      <c r="SKJ27" s="114"/>
      <c r="SKK27" s="74"/>
      <c r="SKW27" s="74"/>
      <c r="SKX27" s="605"/>
      <c r="SKY27" s="605"/>
      <c r="SKZ27" s="114"/>
      <c r="SLA27" s="74"/>
      <c r="SLM27" s="74"/>
      <c r="SLN27" s="605"/>
      <c r="SLO27" s="605"/>
      <c r="SLP27" s="114"/>
      <c r="SLQ27" s="74"/>
      <c r="SMC27" s="74"/>
      <c r="SMD27" s="605"/>
      <c r="SME27" s="605"/>
      <c r="SMF27" s="114"/>
      <c r="SMG27" s="74"/>
      <c r="SMS27" s="74"/>
      <c r="SMT27" s="605"/>
      <c r="SMU27" s="605"/>
      <c r="SMV27" s="114"/>
      <c r="SMW27" s="74"/>
      <c r="SNI27" s="74"/>
      <c r="SNJ27" s="605"/>
      <c r="SNK27" s="605"/>
      <c r="SNL27" s="114"/>
      <c r="SNM27" s="74"/>
      <c r="SNY27" s="74"/>
      <c r="SNZ27" s="605"/>
      <c r="SOA27" s="605"/>
      <c r="SOB27" s="114"/>
      <c r="SOC27" s="74"/>
      <c r="SOO27" s="74"/>
      <c r="SOP27" s="605"/>
      <c r="SOQ27" s="605"/>
      <c r="SOR27" s="114"/>
      <c r="SOS27" s="74"/>
      <c r="SPE27" s="74"/>
      <c r="SPF27" s="605"/>
      <c r="SPG27" s="605"/>
      <c r="SPH27" s="114"/>
      <c r="SPI27" s="74"/>
      <c r="SPU27" s="74"/>
      <c r="SPV27" s="605"/>
      <c r="SPW27" s="605"/>
      <c r="SPX27" s="114"/>
      <c r="SPY27" s="74"/>
      <c r="SQK27" s="74"/>
      <c r="SQL27" s="605"/>
      <c r="SQM27" s="605"/>
      <c r="SQN27" s="114"/>
      <c r="SQO27" s="74"/>
      <c r="SRA27" s="74"/>
      <c r="SRB27" s="605"/>
      <c r="SRC27" s="605"/>
      <c r="SRD27" s="114"/>
      <c r="SRE27" s="74"/>
      <c r="SRQ27" s="74"/>
      <c r="SRR27" s="605"/>
      <c r="SRS27" s="605"/>
      <c r="SRT27" s="114"/>
      <c r="SRU27" s="74"/>
      <c r="SSG27" s="74"/>
      <c r="SSH27" s="605"/>
      <c r="SSI27" s="605"/>
      <c r="SSJ27" s="114"/>
      <c r="SSK27" s="74"/>
      <c r="SSW27" s="74"/>
      <c r="SSX27" s="605"/>
      <c r="SSY27" s="605"/>
      <c r="SSZ27" s="114"/>
      <c r="STA27" s="74"/>
      <c r="STM27" s="74"/>
      <c r="STN27" s="605"/>
      <c r="STO27" s="605"/>
      <c r="STP27" s="114"/>
      <c r="STQ27" s="74"/>
      <c r="SUC27" s="74"/>
      <c r="SUD27" s="605"/>
      <c r="SUE27" s="605"/>
      <c r="SUF27" s="114"/>
      <c r="SUG27" s="74"/>
      <c r="SUS27" s="74"/>
      <c r="SUT27" s="605"/>
      <c r="SUU27" s="605"/>
      <c r="SUV27" s="114"/>
      <c r="SUW27" s="74"/>
      <c r="SVI27" s="74"/>
      <c r="SVJ27" s="605"/>
      <c r="SVK27" s="605"/>
      <c r="SVL27" s="114"/>
      <c r="SVM27" s="74"/>
      <c r="SVY27" s="74"/>
      <c r="SVZ27" s="605"/>
      <c r="SWA27" s="605"/>
      <c r="SWB27" s="114"/>
      <c r="SWC27" s="74"/>
      <c r="SWO27" s="74"/>
      <c r="SWP27" s="605"/>
      <c r="SWQ27" s="605"/>
      <c r="SWR27" s="114"/>
      <c r="SWS27" s="74"/>
      <c r="SXE27" s="74"/>
      <c r="SXF27" s="605"/>
      <c r="SXG27" s="605"/>
      <c r="SXH27" s="114"/>
      <c r="SXI27" s="74"/>
      <c r="SXU27" s="74"/>
      <c r="SXV27" s="605"/>
      <c r="SXW27" s="605"/>
      <c r="SXX27" s="114"/>
      <c r="SXY27" s="74"/>
      <c r="SYK27" s="74"/>
      <c r="SYL27" s="605"/>
      <c r="SYM27" s="605"/>
      <c r="SYN27" s="114"/>
      <c r="SYO27" s="74"/>
      <c r="SZA27" s="74"/>
      <c r="SZB27" s="605"/>
      <c r="SZC27" s="605"/>
      <c r="SZD27" s="114"/>
      <c r="SZE27" s="74"/>
      <c r="SZQ27" s="74"/>
      <c r="SZR27" s="605"/>
      <c r="SZS27" s="605"/>
      <c r="SZT27" s="114"/>
      <c r="SZU27" s="74"/>
      <c r="TAG27" s="74"/>
      <c r="TAH27" s="605"/>
      <c r="TAI27" s="605"/>
      <c r="TAJ27" s="114"/>
      <c r="TAK27" s="74"/>
      <c r="TAW27" s="74"/>
      <c r="TAX27" s="605"/>
      <c r="TAY27" s="605"/>
      <c r="TAZ27" s="114"/>
      <c r="TBA27" s="74"/>
      <c r="TBM27" s="74"/>
      <c r="TBN27" s="605"/>
      <c r="TBO27" s="605"/>
      <c r="TBP27" s="114"/>
      <c r="TBQ27" s="74"/>
      <c r="TCC27" s="74"/>
      <c r="TCD27" s="605"/>
      <c r="TCE27" s="605"/>
      <c r="TCF27" s="114"/>
      <c r="TCG27" s="74"/>
      <c r="TCS27" s="74"/>
      <c r="TCT27" s="605"/>
      <c r="TCU27" s="605"/>
      <c r="TCV27" s="114"/>
      <c r="TCW27" s="74"/>
      <c r="TDI27" s="74"/>
      <c r="TDJ27" s="605"/>
      <c r="TDK27" s="605"/>
      <c r="TDL27" s="114"/>
      <c r="TDM27" s="74"/>
      <c r="TDY27" s="74"/>
      <c r="TDZ27" s="605"/>
      <c r="TEA27" s="605"/>
      <c r="TEB27" s="114"/>
      <c r="TEC27" s="74"/>
      <c r="TEO27" s="74"/>
      <c r="TEP27" s="605"/>
      <c r="TEQ27" s="605"/>
      <c r="TER27" s="114"/>
      <c r="TES27" s="74"/>
      <c r="TFE27" s="74"/>
      <c r="TFF27" s="605"/>
      <c r="TFG27" s="605"/>
      <c r="TFH27" s="114"/>
      <c r="TFI27" s="74"/>
      <c r="TFU27" s="74"/>
      <c r="TFV27" s="605"/>
      <c r="TFW27" s="605"/>
      <c r="TFX27" s="114"/>
      <c r="TFY27" s="74"/>
      <c r="TGK27" s="74"/>
      <c r="TGL27" s="605"/>
      <c r="TGM27" s="605"/>
      <c r="TGN27" s="114"/>
      <c r="TGO27" s="74"/>
      <c r="THA27" s="74"/>
      <c r="THB27" s="605"/>
      <c r="THC27" s="605"/>
      <c r="THD27" s="114"/>
      <c r="THE27" s="74"/>
      <c r="THQ27" s="74"/>
      <c r="THR27" s="605"/>
      <c r="THS27" s="605"/>
      <c r="THT27" s="114"/>
      <c r="THU27" s="74"/>
      <c r="TIG27" s="74"/>
      <c r="TIH27" s="605"/>
      <c r="TII27" s="605"/>
      <c r="TIJ27" s="114"/>
      <c r="TIK27" s="74"/>
      <c r="TIW27" s="74"/>
      <c r="TIX27" s="605"/>
      <c r="TIY27" s="605"/>
      <c r="TIZ27" s="114"/>
      <c r="TJA27" s="74"/>
      <c r="TJM27" s="74"/>
      <c r="TJN27" s="605"/>
      <c r="TJO27" s="605"/>
      <c r="TJP27" s="114"/>
      <c r="TJQ27" s="74"/>
      <c r="TKC27" s="74"/>
      <c r="TKD27" s="605"/>
      <c r="TKE27" s="605"/>
      <c r="TKF27" s="114"/>
      <c r="TKG27" s="74"/>
      <c r="TKS27" s="74"/>
      <c r="TKT27" s="605"/>
      <c r="TKU27" s="605"/>
      <c r="TKV27" s="114"/>
      <c r="TKW27" s="74"/>
      <c r="TLI27" s="74"/>
      <c r="TLJ27" s="605"/>
      <c r="TLK27" s="605"/>
      <c r="TLL27" s="114"/>
      <c r="TLM27" s="74"/>
      <c r="TLY27" s="74"/>
      <c r="TLZ27" s="605"/>
      <c r="TMA27" s="605"/>
      <c r="TMB27" s="114"/>
      <c r="TMC27" s="74"/>
      <c r="TMO27" s="74"/>
      <c r="TMP27" s="605"/>
      <c r="TMQ27" s="605"/>
      <c r="TMR27" s="114"/>
      <c r="TMS27" s="74"/>
      <c r="TNE27" s="74"/>
      <c r="TNF27" s="605"/>
      <c r="TNG27" s="605"/>
      <c r="TNH27" s="114"/>
      <c r="TNI27" s="74"/>
      <c r="TNU27" s="74"/>
      <c r="TNV27" s="605"/>
      <c r="TNW27" s="605"/>
      <c r="TNX27" s="114"/>
      <c r="TNY27" s="74"/>
      <c r="TOK27" s="74"/>
      <c r="TOL27" s="605"/>
      <c r="TOM27" s="605"/>
      <c r="TON27" s="114"/>
      <c r="TOO27" s="74"/>
      <c r="TPA27" s="74"/>
      <c r="TPB27" s="605"/>
      <c r="TPC27" s="605"/>
      <c r="TPD27" s="114"/>
      <c r="TPE27" s="74"/>
      <c r="TPQ27" s="74"/>
      <c r="TPR27" s="605"/>
      <c r="TPS27" s="605"/>
      <c r="TPT27" s="114"/>
      <c r="TPU27" s="74"/>
      <c r="TQG27" s="74"/>
      <c r="TQH27" s="605"/>
      <c r="TQI27" s="605"/>
      <c r="TQJ27" s="114"/>
      <c r="TQK27" s="74"/>
      <c r="TQW27" s="74"/>
      <c r="TQX27" s="605"/>
      <c r="TQY27" s="605"/>
      <c r="TQZ27" s="114"/>
      <c r="TRA27" s="74"/>
      <c r="TRM27" s="74"/>
      <c r="TRN27" s="605"/>
      <c r="TRO27" s="605"/>
      <c r="TRP27" s="114"/>
      <c r="TRQ27" s="74"/>
      <c r="TSC27" s="74"/>
      <c r="TSD27" s="605"/>
      <c r="TSE27" s="605"/>
      <c r="TSF27" s="114"/>
      <c r="TSG27" s="74"/>
      <c r="TSS27" s="74"/>
      <c r="TST27" s="605"/>
      <c r="TSU27" s="605"/>
      <c r="TSV27" s="114"/>
      <c r="TSW27" s="74"/>
      <c r="TTI27" s="74"/>
      <c r="TTJ27" s="605"/>
      <c r="TTK27" s="605"/>
      <c r="TTL27" s="114"/>
      <c r="TTM27" s="74"/>
      <c r="TTY27" s="74"/>
      <c r="TTZ27" s="605"/>
      <c r="TUA27" s="605"/>
      <c r="TUB27" s="114"/>
      <c r="TUC27" s="74"/>
      <c r="TUO27" s="74"/>
      <c r="TUP27" s="605"/>
      <c r="TUQ27" s="605"/>
      <c r="TUR27" s="114"/>
      <c r="TUS27" s="74"/>
      <c r="TVE27" s="74"/>
      <c r="TVF27" s="605"/>
      <c r="TVG27" s="605"/>
      <c r="TVH27" s="114"/>
      <c r="TVI27" s="74"/>
      <c r="TVU27" s="74"/>
      <c r="TVV27" s="605"/>
      <c r="TVW27" s="605"/>
      <c r="TVX27" s="114"/>
      <c r="TVY27" s="74"/>
      <c r="TWK27" s="74"/>
      <c r="TWL27" s="605"/>
      <c r="TWM27" s="605"/>
      <c r="TWN27" s="114"/>
      <c r="TWO27" s="74"/>
      <c r="TXA27" s="74"/>
      <c r="TXB27" s="605"/>
      <c r="TXC27" s="605"/>
      <c r="TXD27" s="114"/>
      <c r="TXE27" s="74"/>
      <c r="TXQ27" s="74"/>
      <c r="TXR27" s="605"/>
      <c r="TXS27" s="605"/>
      <c r="TXT27" s="114"/>
      <c r="TXU27" s="74"/>
      <c r="TYG27" s="74"/>
      <c r="TYH27" s="605"/>
      <c r="TYI27" s="605"/>
      <c r="TYJ27" s="114"/>
      <c r="TYK27" s="74"/>
      <c r="TYW27" s="74"/>
      <c r="TYX27" s="605"/>
      <c r="TYY27" s="605"/>
      <c r="TYZ27" s="114"/>
      <c r="TZA27" s="74"/>
      <c r="TZM27" s="74"/>
      <c r="TZN27" s="605"/>
      <c r="TZO27" s="605"/>
      <c r="TZP27" s="114"/>
      <c r="TZQ27" s="74"/>
      <c r="UAC27" s="74"/>
      <c r="UAD27" s="605"/>
      <c r="UAE27" s="605"/>
      <c r="UAF27" s="114"/>
      <c r="UAG27" s="74"/>
      <c r="UAS27" s="74"/>
      <c r="UAT27" s="605"/>
      <c r="UAU27" s="605"/>
      <c r="UAV27" s="114"/>
      <c r="UAW27" s="74"/>
      <c r="UBI27" s="74"/>
      <c r="UBJ27" s="605"/>
      <c r="UBK27" s="605"/>
      <c r="UBL27" s="114"/>
      <c r="UBM27" s="74"/>
      <c r="UBY27" s="74"/>
      <c r="UBZ27" s="605"/>
      <c r="UCA27" s="605"/>
      <c r="UCB27" s="114"/>
      <c r="UCC27" s="74"/>
      <c r="UCO27" s="74"/>
      <c r="UCP27" s="605"/>
      <c r="UCQ27" s="605"/>
      <c r="UCR27" s="114"/>
      <c r="UCS27" s="74"/>
      <c r="UDE27" s="74"/>
      <c r="UDF27" s="605"/>
      <c r="UDG27" s="605"/>
      <c r="UDH27" s="114"/>
      <c r="UDI27" s="74"/>
      <c r="UDU27" s="74"/>
      <c r="UDV27" s="605"/>
      <c r="UDW27" s="605"/>
      <c r="UDX27" s="114"/>
      <c r="UDY27" s="74"/>
      <c r="UEK27" s="74"/>
      <c r="UEL27" s="605"/>
      <c r="UEM27" s="605"/>
      <c r="UEN27" s="114"/>
      <c r="UEO27" s="74"/>
      <c r="UFA27" s="74"/>
      <c r="UFB27" s="605"/>
      <c r="UFC27" s="605"/>
      <c r="UFD27" s="114"/>
      <c r="UFE27" s="74"/>
      <c r="UFQ27" s="74"/>
      <c r="UFR27" s="605"/>
      <c r="UFS27" s="605"/>
      <c r="UFT27" s="114"/>
      <c r="UFU27" s="74"/>
      <c r="UGG27" s="74"/>
      <c r="UGH27" s="605"/>
      <c r="UGI27" s="605"/>
      <c r="UGJ27" s="114"/>
      <c r="UGK27" s="74"/>
      <c r="UGW27" s="74"/>
      <c r="UGX27" s="605"/>
      <c r="UGY27" s="605"/>
      <c r="UGZ27" s="114"/>
      <c r="UHA27" s="74"/>
      <c r="UHM27" s="74"/>
      <c r="UHN27" s="605"/>
      <c r="UHO27" s="605"/>
      <c r="UHP27" s="114"/>
      <c r="UHQ27" s="74"/>
      <c r="UIC27" s="74"/>
      <c r="UID27" s="605"/>
      <c r="UIE27" s="605"/>
      <c r="UIF27" s="114"/>
      <c r="UIG27" s="74"/>
      <c r="UIS27" s="74"/>
      <c r="UIT27" s="605"/>
      <c r="UIU27" s="605"/>
      <c r="UIV27" s="114"/>
      <c r="UIW27" s="74"/>
      <c r="UJI27" s="74"/>
      <c r="UJJ27" s="605"/>
      <c r="UJK27" s="605"/>
      <c r="UJL27" s="114"/>
      <c r="UJM27" s="74"/>
      <c r="UJY27" s="74"/>
      <c r="UJZ27" s="605"/>
      <c r="UKA27" s="605"/>
      <c r="UKB27" s="114"/>
      <c r="UKC27" s="74"/>
      <c r="UKO27" s="74"/>
      <c r="UKP27" s="605"/>
      <c r="UKQ27" s="605"/>
      <c r="UKR27" s="114"/>
      <c r="UKS27" s="74"/>
      <c r="ULE27" s="74"/>
      <c r="ULF27" s="605"/>
      <c r="ULG27" s="605"/>
      <c r="ULH27" s="114"/>
      <c r="ULI27" s="74"/>
      <c r="ULU27" s="74"/>
      <c r="ULV27" s="605"/>
      <c r="ULW27" s="605"/>
      <c r="ULX27" s="114"/>
      <c r="ULY27" s="74"/>
      <c r="UMK27" s="74"/>
      <c r="UML27" s="605"/>
      <c r="UMM27" s="605"/>
      <c r="UMN27" s="114"/>
      <c r="UMO27" s="74"/>
      <c r="UNA27" s="74"/>
      <c r="UNB27" s="605"/>
      <c r="UNC27" s="605"/>
      <c r="UND27" s="114"/>
      <c r="UNE27" s="74"/>
      <c r="UNQ27" s="74"/>
      <c r="UNR27" s="605"/>
      <c r="UNS27" s="605"/>
      <c r="UNT27" s="114"/>
      <c r="UNU27" s="74"/>
      <c r="UOG27" s="74"/>
      <c r="UOH27" s="605"/>
      <c r="UOI27" s="605"/>
      <c r="UOJ27" s="114"/>
      <c r="UOK27" s="74"/>
      <c r="UOW27" s="74"/>
      <c r="UOX27" s="605"/>
      <c r="UOY27" s="605"/>
      <c r="UOZ27" s="114"/>
      <c r="UPA27" s="74"/>
      <c r="UPM27" s="74"/>
      <c r="UPN27" s="605"/>
      <c r="UPO27" s="605"/>
      <c r="UPP27" s="114"/>
      <c r="UPQ27" s="74"/>
      <c r="UQC27" s="74"/>
      <c r="UQD27" s="605"/>
      <c r="UQE27" s="605"/>
      <c r="UQF27" s="114"/>
      <c r="UQG27" s="74"/>
      <c r="UQS27" s="74"/>
      <c r="UQT27" s="605"/>
      <c r="UQU27" s="605"/>
      <c r="UQV27" s="114"/>
      <c r="UQW27" s="74"/>
      <c r="URI27" s="74"/>
      <c r="URJ27" s="605"/>
      <c r="URK27" s="605"/>
      <c r="URL27" s="114"/>
      <c r="URM27" s="74"/>
      <c r="URY27" s="74"/>
      <c r="URZ27" s="605"/>
      <c r="USA27" s="605"/>
      <c r="USB27" s="114"/>
      <c r="USC27" s="74"/>
      <c r="USO27" s="74"/>
      <c r="USP27" s="605"/>
      <c r="USQ27" s="605"/>
      <c r="USR27" s="114"/>
      <c r="USS27" s="74"/>
      <c r="UTE27" s="74"/>
      <c r="UTF27" s="605"/>
      <c r="UTG27" s="605"/>
      <c r="UTH27" s="114"/>
      <c r="UTI27" s="74"/>
      <c r="UTU27" s="74"/>
      <c r="UTV27" s="605"/>
      <c r="UTW27" s="605"/>
      <c r="UTX27" s="114"/>
      <c r="UTY27" s="74"/>
      <c r="UUK27" s="74"/>
      <c r="UUL27" s="605"/>
      <c r="UUM27" s="605"/>
      <c r="UUN27" s="114"/>
      <c r="UUO27" s="74"/>
      <c r="UVA27" s="74"/>
      <c r="UVB27" s="605"/>
      <c r="UVC27" s="605"/>
      <c r="UVD27" s="114"/>
      <c r="UVE27" s="74"/>
      <c r="UVQ27" s="74"/>
      <c r="UVR27" s="605"/>
      <c r="UVS27" s="605"/>
      <c r="UVT27" s="114"/>
      <c r="UVU27" s="74"/>
      <c r="UWG27" s="74"/>
      <c r="UWH27" s="605"/>
      <c r="UWI27" s="605"/>
      <c r="UWJ27" s="114"/>
      <c r="UWK27" s="74"/>
      <c r="UWW27" s="74"/>
      <c r="UWX27" s="605"/>
      <c r="UWY27" s="605"/>
      <c r="UWZ27" s="114"/>
      <c r="UXA27" s="74"/>
      <c r="UXM27" s="74"/>
      <c r="UXN27" s="605"/>
      <c r="UXO27" s="605"/>
      <c r="UXP27" s="114"/>
      <c r="UXQ27" s="74"/>
      <c r="UYC27" s="74"/>
      <c r="UYD27" s="605"/>
      <c r="UYE27" s="605"/>
      <c r="UYF27" s="114"/>
      <c r="UYG27" s="74"/>
      <c r="UYS27" s="74"/>
      <c r="UYT27" s="605"/>
      <c r="UYU27" s="605"/>
      <c r="UYV27" s="114"/>
      <c r="UYW27" s="74"/>
      <c r="UZI27" s="74"/>
      <c r="UZJ27" s="605"/>
      <c r="UZK27" s="605"/>
      <c r="UZL27" s="114"/>
      <c r="UZM27" s="74"/>
      <c r="UZY27" s="74"/>
      <c r="UZZ27" s="605"/>
      <c r="VAA27" s="605"/>
      <c r="VAB27" s="114"/>
      <c r="VAC27" s="74"/>
      <c r="VAO27" s="74"/>
      <c r="VAP27" s="605"/>
      <c r="VAQ27" s="605"/>
      <c r="VAR27" s="114"/>
      <c r="VAS27" s="74"/>
      <c r="VBE27" s="74"/>
      <c r="VBF27" s="605"/>
      <c r="VBG27" s="605"/>
      <c r="VBH27" s="114"/>
      <c r="VBI27" s="74"/>
      <c r="VBU27" s="74"/>
      <c r="VBV27" s="605"/>
      <c r="VBW27" s="605"/>
      <c r="VBX27" s="114"/>
      <c r="VBY27" s="74"/>
      <c r="VCK27" s="74"/>
      <c r="VCL27" s="605"/>
      <c r="VCM27" s="605"/>
      <c r="VCN27" s="114"/>
      <c r="VCO27" s="74"/>
      <c r="VDA27" s="74"/>
      <c r="VDB27" s="605"/>
      <c r="VDC27" s="605"/>
      <c r="VDD27" s="114"/>
      <c r="VDE27" s="74"/>
      <c r="VDQ27" s="74"/>
      <c r="VDR27" s="605"/>
      <c r="VDS27" s="605"/>
      <c r="VDT27" s="114"/>
      <c r="VDU27" s="74"/>
      <c r="VEG27" s="74"/>
      <c r="VEH27" s="605"/>
      <c r="VEI27" s="605"/>
      <c r="VEJ27" s="114"/>
      <c r="VEK27" s="74"/>
      <c r="VEW27" s="74"/>
      <c r="VEX27" s="605"/>
      <c r="VEY27" s="605"/>
      <c r="VEZ27" s="114"/>
      <c r="VFA27" s="74"/>
      <c r="VFM27" s="74"/>
      <c r="VFN27" s="605"/>
      <c r="VFO27" s="605"/>
      <c r="VFP27" s="114"/>
      <c r="VFQ27" s="74"/>
      <c r="VGC27" s="74"/>
      <c r="VGD27" s="605"/>
      <c r="VGE27" s="605"/>
      <c r="VGF27" s="114"/>
      <c r="VGG27" s="74"/>
      <c r="VGS27" s="74"/>
      <c r="VGT27" s="605"/>
      <c r="VGU27" s="605"/>
      <c r="VGV27" s="114"/>
      <c r="VGW27" s="74"/>
      <c r="VHI27" s="74"/>
      <c r="VHJ27" s="605"/>
      <c r="VHK27" s="605"/>
      <c r="VHL27" s="114"/>
      <c r="VHM27" s="74"/>
      <c r="VHY27" s="74"/>
      <c r="VHZ27" s="605"/>
      <c r="VIA27" s="605"/>
      <c r="VIB27" s="114"/>
      <c r="VIC27" s="74"/>
      <c r="VIO27" s="74"/>
      <c r="VIP27" s="605"/>
      <c r="VIQ27" s="605"/>
      <c r="VIR27" s="114"/>
      <c r="VIS27" s="74"/>
      <c r="VJE27" s="74"/>
      <c r="VJF27" s="605"/>
      <c r="VJG27" s="605"/>
      <c r="VJH27" s="114"/>
      <c r="VJI27" s="74"/>
      <c r="VJU27" s="74"/>
      <c r="VJV27" s="605"/>
      <c r="VJW27" s="605"/>
      <c r="VJX27" s="114"/>
      <c r="VJY27" s="74"/>
      <c r="VKK27" s="74"/>
      <c r="VKL27" s="605"/>
      <c r="VKM27" s="605"/>
      <c r="VKN27" s="114"/>
      <c r="VKO27" s="74"/>
      <c r="VLA27" s="74"/>
      <c r="VLB27" s="605"/>
      <c r="VLC27" s="605"/>
      <c r="VLD27" s="114"/>
      <c r="VLE27" s="74"/>
      <c r="VLQ27" s="74"/>
      <c r="VLR27" s="605"/>
      <c r="VLS27" s="605"/>
      <c r="VLT27" s="114"/>
      <c r="VLU27" s="74"/>
      <c r="VMG27" s="74"/>
      <c r="VMH27" s="605"/>
      <c r="VMI27" s="605"/>
      <c r="VMJ27" s="114"/>
      <c r="VMK27" s="74"/>
      <c r="VMW27" s="74"/>
      <c r="VMX27" s="605"/>
      <c r="VMY27" s="605"/>
      <c r="VMZ27" s="114"/>
      <c r="VNA27" s="74"/>
      <c r="VNM27" s="74"/>
      <c r="VNN27" s="605"/>
      <c r="VNO27" s="605"/>
      <c r="VNP27" s="114"/>
      <c r="VNQ27" s="74"/>
      <c r="VOC27" s="74"/>
      <c r="VOD27" s="605"/>
      <c r="VOE27" s="605"/>
      <c r="VOF27" s="114"/>
      <c r="VOG27" s="74"/>
      <c r="VOS27" s="74"/>
      <c r="VOT27" s="605"/>
      <c r="VOU27" s="605"/>
      <c r="VOV27" s="114"/>
      <c r="VOW27" s="74"/>
      <c r="VPI27" s="74"/>
      <c r="VPJ27" s="605"/>
      <c r="VPK27" s="605"/>
      <c r="VPL27" s="114"/>
      <c r="VPM27" s="74"/>
      <c r="VPY27" s="74"/>
      <c r="VPZ27" s="605"/>
      <c r="VQA27" s="605"/>
      <c r="VQB27" s="114"/>
      <c r="VQC27" s="74"/>
      <c r="VQO27" s="74"/>
      <c r="VQP27" s="605"/>
      <c r="VQQ27" s="605"/>
      <c r="VQR27" s="114"/>
      <c r="VQS27" s="74"/>
      <c r="VRE27" s="74"/>
      <c r="VRF27" s="605"/>
      <c r="VRG27" s="605"/>
      <c r="VRH27" s="114"/>
      <c r="VRI27" s="74"/>
      <c r="VRU27" s="74"/>
      <c r="VRV27" s="605"/>
      <c r="VRW27" s="605"/>
      <c r="VRX27" s="114"/>
      <c r="VRY27" s="74"/>
      <c r="VSK27" s="74"/>
      <c r="VSL27" s="605"/>
      <c r="VSM27" s="605"/>
      <c r="VSN27" s="114"/>
      <c r="VSO27" s="74"/>
      <c r="VTA27" s="74"/>
      <c r="VTB27" s="605"/>
      <c r="VTC27" s="605"/>
      <c r="VTD27" s="114"/>
      <c r="VTE27" s="74"/>
      <c r="VTQ27" s="74"/>
      <c r="VTR27" s="605"/>
      <c r="VTS27" s="605"/>
      <c r="VTT27" s="114"/>
      <c r="VTU27" s="74"/>
      <c r="VUG27" s="74"/>
      <c r="VUH27" s="605"/>
      <c r="VUI27" s="605"/>
      <c r="VUJ27" s="114"/>
      <c r="VUK27" s="74"/>
      <c r="VUW27" s="74"/>
      <c r="VUX27" s="605"/>
      <c r="VUY27" s="605"/>
      <c r="VUZ27" s="114"/>
      <c r="VVA27" s="74"/>
      <c r="VVM27" s="74"/>
      <c r="VVN27" s="605"/>
      <c r="VVO27" s="605"/>
      <c r="VVP27" s="114"/>
      <c r="VVQ27" s="74"/>
      <c r="VWC27" s="74"/>
      <c r="VWD27" s="605"/>
      <c r="VWE27" s="605"/>
      <c r="VWF27" s="114"/>
      <c r="VWG27" s="74"/>
      <c r="VWS27" s="74"/>
      <c r="VWT27" s="605"/>
      <c r="VWU27" s="605"/>
      <c r="VWV27" s="114"/>
      <c r="VWW27" s="74"/>
      <c r="VXI27" s="74"/>
      <c r="VXJ27" s="605"/>
      <c r="VXK27" s="605"/>
      <c r="VXL27" s="114"/>
      <c r="VXM27" s="74"/>
      <c r="VXY27" s="74"/>
      <c r="VXZ27" s="605"/>
      <c r="VYA27" s="605"/>
      <c r="VYB27" s="114"/>
      <c r="VYC27" s="74"/>
      <c r="VYO27" s="74"/>
      <c r="VYP27" s="605"/>
      <c r="VYQ27" s="605"/>
      <c r="VYR27" s="114"/>
      <c r="VYS27" s="74"/>
      <c r="VZE27" s="74"/>
      <c r="VZF27" s="605"/>
      <c r="VZG27" s="605"/>
      <c r="VZH27" s="114"/>
      <c r="VZI27" s="74"/>
      <c r="VZU27" s="74"/>
      <c r="VZV27" s="605"/>
      <c r="VZW27" s="605"/>
      <c r="VZX27" s="114"/>
      <c r="VZY27" s="74"/>
      <c r="WAK27" s="74"/>
      <c r="WAL27" s="605"/>
      <c r="WAM27" s="605"/>
      <c r="WAN27" s="114"/>
      <c r="WAO27" s="74"/>
      <c r="WBA27" s="74"/>
      <c r="WBB27" s="605"/>
      <c r="WBC27" s="605"/>
      <c r="WBD27" s="114"/>
      <c r="WBE27" s="74"/>
      <c r="WBQ27" s="74"/>
      <c r="WBR27" s="605"/>
      <c r="WBS27" s="605"/>
      <c r="WBT27" s="114"/>
      <c r="WBU27" s="74"/>
      <c r="WCG27" s="74"/>
      <c r="WCH27" s="605"/>
      <c r="WCI27" s="605"/>
      <c r="WCJ27" s="114"/>
      <c r="WCK27" s="74"/>
      <c r="WCW27" s="74"/>
      <c r="WCX27" s="605"/>
      <c r="WCY27" s="605"/>
      <c r="WCZ27" s="114"/>
      <c r="WDA27" s="74"/>
      <c r="WDM27" s="74"/>
      <c r="WDN27" s="605"/>
      <c r="WDO27" s="605"/>
      <c r="WDP27" s="114"/>
      <c r="WDQ27" s="74"/>
      <c r="WEC27" s="74"/>
      <c r="WED27" s="605"/>
      <c r="WEE27" s="605"/>
      <c r="WEF27" s="114"/>
      <c r="WEG27" s="74"/>
      <c r="WES27" s="74"/>
      <c r="WET27" s="605"/>
      <c r="WEU27" s="605"/>
      <c r="WEV27" s="114"/>
      <c r="WEW27" s="74"/>
      <c r="WFI27" s="74"/>
      <c r="WFJ27" s="605"/>
      <c r="WFK27" s="605"/>
      <c r="WFL27" s="114"/>
      <c r="WFM27" s="74"/>
      <c r="WFY27" s="74"/>
      <c r="WFZ27" s="605"/>
      <c r="WGA27" s="605"/>
      <c r="WGB27" s="114"/>
      <c r="WGC27" s="74"/>
      <c r="WGO27" s="74"/>
      <c r="WGP27" s="605"/>
      <c r="WGQ27" s="605"/>
      <c r="WGR27" s="114"/>
      <c r="WGS27" s="74"/>
      <c r="WHE27" s="74"/>
      <c r="WHF27" s="605"/>
      <c r="WHG27" s="605"/>
      <c r="WHH27" s="114"/>
      <c r="WHI27" s="74"/>
      <c r="WHU27" s="74"/>
      <c r="WHV27" s="605"/>
      <c r="WHW27" s="605"/>
      <c r="WHX27" s="114"/>
      <c r="WHY27" s="74"/>
      <c r="WIK27" s="74"/>
      <c r="WIL27" s="605"/>
      <c r="WIM27" s="605"/>
      <c r="WIN27" s="114"/>
      <c r="WIO27" s="74"/>
      <c r="WJA27" s="74"/>
      <c r="WJB27" s="605"/>
      <c r="WJC27" s="605"/>
      <c r="WJD27" s="114"/>
      <c r="WJE27" s="74"/>
      <c r="WJQ27" s="74"/>
      <c r="WJR27" s="605"/>
      <c r="WJS27" s="605"/>
      <c r="WJT27" s="114"/>
      <c r="WJU27" s="74"/>
      <c r="WKG27" s="74"/>
      <c r="WKH27" s="605"/>
      <c r="WKI27" s="605"/>
      <c r="WKJ27" s="114"/>
      <c r="WKK27" s="74"/>
      <c r="WKW27" s="74"/>
      <c r="WKX27" s="605"/>
      <c r="WKY27" s="605"/>
      <c r="WKZ27" s="114"/>
      <c r="WLA27" s="74"/>
      <c r="WLM27" s="74"/>
      <c r="WLN27" s="605"/>
      <c r="WLO27" s="605"/>
      <c r="WLP27" s="114"/>
      <c r="WLQ27" s="74"/>
      <c r="WMC27" s="74"/>
      <c r="WMD27" s="605"/>
      <c r="WME27" s="605"/>
      <c r="WMF27" s="114"/>
      <c r="WMG27" s="74"/>
      <c r="WMS27" s="74"/>
      <c r="WMT27" s="605"/>
      <c r="WMU27" s="605"/>
      <c r="WMV27" s="114"/>
      <c r="WMW27" s="74"/>
      <c r="WNI27" s="74"/>
      <c r="WNJ27" s="605"/>
      <c r="WNK27" s="605"/>
      <c r="WNL27" s="114"/>
      <c r="WNM27" s="74"/>
      <c r="WNY27" s="74"/>
      <c r="WNZ27" s="605"/>
      <c r="WOA27" s="605"/>
      <c r="WOB27" s="114"/>
      <c r="WOC27" s="74"/>
      <c r="WOO27" s="74"/>
      <c r="WOP27" s="605"/>
      <c r="WOQ27" s="605"/>
      <c r="WOR27" s="114"/>
      <c r="WOS27" s="74"/>
      <c r="WPE27" s="74"/>
      <c r="WPF27" s="605"/>
      <c r="WPG27" s="605"/>
      <c r="WPH27" s="114"/>
      <c r="WPI27" s="74"/>
      <c r="WPU27" s="74"/>
      <c r="WPV27" s="605"/>
      <c r="WPW27" s="605"/>
      <c r="WPX27" s="114"/>
      <c r="WPY27" s="74"/>
      <c r="WQK27" s="74"/>
      <c r="WQL27" s="605"/>
      <c r="WQM27" s="605"/>
      <c r="WQN27" s="114"/>
      <c r="WQO27" s="74"/>
      <c r="WRA27" s="74"/>
      <c r="WRB27" s="605"/>
      <c r="WRC27" s="605"/>
      <c r="WRD27" s="114"/>
      <c r="WRE27" s="74"/>
      <c r="WRQ27" s="74"/>
      <c r="WRR27" s="605"/>
      <c r="WRS27" s="605"/>
      <c r="WRT27" s="114"/>
      <c r="WRU27" s="74"/>
      <c r="WSG27" s="74"/>
      <c r="WSH27" s="605"/>
      <c r="WSI27" s="605"/>
      <c r="WSJ27" s="114"/>
      <c r="WSK27" s="74"/>
      <c r="WSW27" s="74"/>
      <c r="WSX27" s="605"/>
      <c r="WSY27" s="605"/>
      <c r="WSZ27" s="114"/>
      <c r="WTA27" s="74"/>
      <c r="WTM27" s="74"/>
      <c r="WTN27" s="605"/>
      <c r="WTO27" s="605"/>
      <c r="WTP27" s="114"/>
      <c r="WTQ27" s="74"/>
      <c r="WUC27" s="74"/>
      <c r="WUD27" s="605"/>
      <c r="WUE27" s="605"/>
      <c r="WUF27" s="114"/>
      <c r="WUG27" s="74"/>
      <c r="WUS27" s="74"/>
      <c r="WUT27" s="605"/>
      <c r="WUU27" s="605"/>
      <c r="WUV27" s="114"/>
      <c r="WUW27" s="74"/>
      <c r="WVI27" s="74"/>
      <c r="WVJ27" s="605"/>
      <c r="WVK27" s="605"/>
      <c r="WVL27" s="114"/>
      <c r="WVM27" s="74"/>
      <c r="WVY27" s="74"/>
      <c r="WVZ27" s="605"/>
      <c r="WWA27" s="605"/>
      <c r="WWB27" s="114"/>
      <c r="WWC27" s="74"/>
      <c r="WWO27" s="74"/>
      <c r="WWP27" s="605"/>
      <c r="WWQ27" s="605"/>
      <c r="WWR27" s="114"/>
      <c r="WWS27" s="74"/>
      <c r="WXE27" s="74"/>
      <c r="WXF27" s="605"/>
      <c r="WXG27" s="605"/>
      <c r="WXH27" s="114"/>
      <c r="WXI27" s="74"/>
      <c r="WXU27" s="74"/>
      <c r="WXV27" s="605"/>
      <c r="WXW27" s="605"/>
      <c r="WXX27" s="114"/>
      <c r="WXY27" s="74"/>
      <c r="WYK27" s="74"/>
      <c r="WYL27" s="605"/>
      <c r="WYM27" s="605"/>
      <c r="WYN27" s="114"/>
      <c r="WYO27" s="74"/>
      <c r="WZA27" s="74"/>
      <c r="WZB27" s="605"/>
      <c r="WZC27" s="605"/>
      <c r="WZD27" s="114"/>
      <c r="WZE27" s="74"/>
      <c r="WZQ27" s="74"/>
      <c r="WZR27" s="605"/>
      <c r="WZS27" s="605"/>
      <c r="WZT27" s="114"/>
      <c r="WZU27" s="74"/>
      <c r="XAG27" s="74"/>
      <c r="XAH27" s="605"/>
      <c r="XAI27" s="605"/>
      <c r="XAJ27" s="114"/>
      <c r="XAK27" s="74"/>
      <c r="XAW27" s="74"/>
      <c r="XAX27" s="605"/>
      <c r="XAY27" s="605"/>
      <c r="XAZ27" s="114"/>
      <c r="XBA27" s="74"/>
      <c r="XBM27" s="74"/>
      <c r="XBN27" s="605"/>
      <c r="XBO27" s="605"/>
      <c r="XBP27" s="114"/>
      <c r="XBQ27" s="74"/>
      <c r="XCC27" s="74"/>
      <c r="XCD27" s="605"/>
      <c r="XCE27" s="605"/>
      <c r="XCF27" s="114"/>
      <c r="XCG27" s="74"/>
      <c r="XCS27" s="74"/>
      <c r="XCT27" s="605"/>
      <c r="XCU27" s="605"/>
      <c r="XCV27" s="114"/>
      <c r="XCW27" s="74"/>
      <c r="XDI27" s="74"/>
      <c r="XDJ27" s="605"/>
      <c r="XDK27" s="605"/>
      <c r="XDL27" s="114"/>
      <c r="XDM27" s="74"/>
      <c r="XDY27" s="74"/>
      <c r="XDZ27" s="605"/>
      <c r="XEA27" s="605"/>
      <c r="XEB27" s="114"/>
      <c r="XEC27" s="74"/>
      <c r="XEO27" s="74"/>
      <c r="XEP27" s="605"/>
      <c r="XEQ27" s="605"/>
      <c r="XER27" s="114"/>
      <c r="XES27" s="74"/>
    </row>
    <row r="28" spans="1:1017 1025:2041 2049:3065 3073:4089 4097:5113 5121:6137 6145:7161 7169:8185 8193:9209 9217:10233 10241:11257 11265:12281 12289:13305 13313:14329 14337:15353 15361:16377" ht="23.1" customHeight="1">
      <c r="B28" s="550"/>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20" t="s">
        <v>437</v>
      </c>
      <c r="G30" s="620"/>
      <c r="H30" s="99"/>
      <c r="I30" s="99"/>
    </row>
    <row r="31" spans="1:1017 1025:2041 2049:3065 3073:4089 4097:5113 5121:6137 6145:7161 7169:8185 8193:9209 9217:10233 10241:11257 11265:12281 12289:13305 13313:14329 14337:15353 15361:16377" ht="23.1" customHeight="1">
      <c r="A31" s="140"/>
      <c r="B31" s="641" t="s">
        <v>534</v>
      </c>
      <c r="C31" s="641"/>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30" t="s">
        <v>535</v>
      </c>
      <c r="G32" s="630"/>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30" t="s">
        <v>537</v>
      </c>
      <c r="G33" s="630"/>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32" t="s">
        <v>538</v>
      </c>
      <c r="G34" s="633"/>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30" t="s">
        <v>540</v>
      </c>
      <c r="G35" s="630"/>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30" t="s">
        <v>542</v>
      </c>
      <c r="G36" s="630"/>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30" t="s">
        <v>543</v>
      </c>
      <c r="G37" s="630"/>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30" t="s">
        <v>546</v>
      </c>
      <c r="G38" s="630"/>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50"/>
      <c r="C40" s="91" t="s">
        <v>441</v>
      </c>
      <c r="D40" s="613" t="str" cm="1">
        <f t="array" ref="D40">_xlfn.IFS(D39="-","Incomplete section",D39&lt;=30,"Lower",AND(D39&gt;30,D39&lt;=70),"Moderate",D39&gt;70,"Higher")</f>
        <v>Incomplete section</v>
      </c>
      <c r="E40" s="613"/>
      <c r="F40" s="122"/>
      <c r="G40" s="99"/>
      <c r="H40" s="99"/>
      <c r="I40" s="99"/>
    </row>
    <row r="41" spans="1:12" ht="23.1" customHeight="1">
      <c r="A41" s="99"/>
      <c r="B41" s="550"/>
      <c r="C41" s="140"/>
      <c r="D41" s="140"/>
      <c r="E41" s="140"/>
      <c r="F41" s="99"/>
      <c r="G41" s="99"/>
      <c r="H41" s="99"/>
      <c r="I41" s="99"/>
    </row>
    <row r="42" spans="1:12" ht="23.1" customHeight="1">
      <c r="A42" s="140"/>
      <c r="B42" s="641" t="s">
        <v>547</v>
      </c>
      <c r="C42" s="641"/>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30" t="s">
        <v>548</v>
      </c>
      <c r="G43" s="630"/>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30" t="s">
        <v>526</v>
      </c>
      <c r="G44" s="630"/>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30" t="s">
        <v>550</v>
      </c>
      <c r="G45" s="630"/>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32" t="s">
        <v>530</v>
      </c>
      <c r="G46" s="632"/>
      <c r="H46" s="147"/>
      <c r="I46" s="147"/>
    </row>
    <row r="47" spans="1:12" ht="23.1" customHeight="1" thickBot="1">
      <c r="A47" s="554"/>
      <c r="B47" s="90"/>
      <c r="C47" s="91" t="s">
        <v>523</v>
      </c>
      <c r="D47" s="92">
        <f>IF(AND(D43="-",D44="-",D45="-",D46="-"),"-",IF(SUM(D43:D46)&gt;100,"100",SUM(D43:D46)))</f>
        <v>0</v>
      </c>
      <c r="E47" s="92">
        <v>100</v>
      </c>
      <c r="F47" s="99"/>
      <c r="G47" s="99"/>
      <c r="H47" s="99"/>
      <c r="I47" s="99"/>
    </row>
    <row r="48" spans="1:12" ht="23.1" customHeight="1" thickBot="1">
      <c r="B48" s="550"/>
      <c r="C48" s="91" t="s">
        <v>441</v>
      </c>
      <c r="D48" s="613" t="str" cm="1">
        <f t="array" ref="D48">IF(AND(ISNUMBER(D44),ISNUMBER(D43)),_xlfn.IFS(AND(D47&lt;=70,D47&gt;30),"Moderate",D47&gt;70,"Higher",D47&lt;=30,"Lower"),"Incomplete section")</f>
        <v>Incomplete section</v>
      </c>
      <c r="E48" s="613"/>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08"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08"/>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44"/>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 thickBot="1">
      <c r="A55" s="119"/>
      <c r="B55" s="96"/>
      <c r="C55" s="99"/>
      <c r="D55" s="100"/>
      <c r="E55" s="100"/>
      <c r="FE55" s="72"/>
      <c r="FF55" s="73"/>
      <c r="FG55" s="548"/>
      <c r="FH55" s="72"/>
      <c r="FI55" s="72"/>
      <c r="FU55" s="72"/>
      <c r="FV55" s="73"/>
      <c r="FW55" s="548"/>
      <c r="FX55" s="72"/>
      <c r="FY55" s="72"/>
      <c r="GK55" s="72"/>
      <c r="GL55" s="73"/>
      <c r="GM55" s="548"/>
      <c r="GN55" s="72"/>
      <c r="GO55" s="72"/>
      <c r="HA55" s="72"/>
      <c r="HB55" s="73"/>
      <c r="HC55" s="548"/>
      <c r="HD55" s="72"/>
      <c r="HE55" s="72"/>
      <c r="HQ55" s="72"/>
      <c r="HR55" s="73"/>
      <c r="HS55" s="548"/>
      <c r="HT55" s="72"/>
      <c r="HU55" s="72"/>
      <c r="IG55" s="72"/>
      <c r="IH55" s="73"/>
      <c r="II55" s="548"/>
      <c r="IJ55" s="72"/>
      <c r="IK55" s="72"/>
      <c r="IW55" s="72"/>
      <c r="IX55" s="73"/>
      <c r="IY55" s="548"/>
      <c r="IZ55" s="72"/>
      <c r="JA55" s="72"/>
      <c r="JM55" s="72"/>
      <c r="JN55" s="73"/>
      <c r="JO55" s="548"/>
      <c r="JP55" s="72"/>
      <c r="JQ55" s="72"/>
      <c r="KC55" s="72"/>
      <c r="KD55" s="73"/>
      <c r="KE55" s="548"/>
      <c r="KF55" s="72"/>
      <c r="KG55" s="72"/>
      <c r="KS55" s="72"/>
      <c r="KT55" s="73"/>
      <c r="KU55" s="548"/>
      <c r="KV55" s="72"/>
      <c r="KW55" s="72"/>
      <c r="LI55" s="72"/>
      <c r="LJ55" s="73"/>
      <c r="LK55" s="548"/>
      <c r="LL55" s="72"/>
      <c r="LM55" s="72"/>
      <c r="LY55" s="72"/>
      <c r="LZ55" s="73"/>
      <c r="MA55" s="548"/>
      <c r="MB55" s="72"/>
      <c r="MC55" s="72"/>
      <c r="MO55" s="72"/>
      <c r="MP55" s="73"/>
      <c r="MQ55" s="548"/>
      <c r="MR55" s="72"/>
      <c r="MS55" s="72"/>
      <c r="NE55" s="72"/>
      <c r="NF55" s="73"/>
      <c r="NG55" s="548"/>
      <c r="NH55" s="72"/>
      <c r="NI55" s="72"/>
      <c r="NU55" s="72"/>
      <c r="NV55" s="73"/>
      <c r="NW55" s="548"/>
      <c r="NX55" s="72"/>
      <c r="NY55" s="72"/>
      <c r="OK55" s="72"/>
      <c r="OL55" s="73"/>
      <c r="OM55" s="548"/>
      <c r="ON55" s="72"/>
      <c r="OO55" s="72"/>
      <c r="PA55" s="72"/>
      <c r="PB55" s="73"/>
      <c r="PC55" s="548"/>
      <c r="PD55" s="72"/>
      <c r="PE55" s="72"/>
      <c r="PQ55" s="72"/>
      <c r="PR55" s="73"/>
      <c r="PS55" s="548"/>
      <c r="PT55" s="72"/>
      <c r="PU55" s="72"/>
      <c r="QG55" s="72"/>
      <c r="QH55" s="73"/>
      <c r="QI55" s="548"/>
      <c r="QJ55" s="72"/>
      <c r="QK55" s="72"/>
      <c r="QW55" s="72"/>
      <c r="QX55" s="73"/>
      <c r="QY55" s="548"/>
      <c r="QZ55" s="72"/>
      <c r="RA55" s="72"/>
      <c r="RM55" s="72"/>
      <c r="RN55" s="73"/>
      <c r="RO55" s="548"/>
      <c r="RP55" s="72"/>
      <c r="RQ55" s="72"/>
      <c r="SC55" s="72"/>
      <c r="SD55" s="73"/>
      <c r="SE55" s="548"/>
      <c r="SF55" s="72"/>
      <c r="SG55" s="72"/>
      <c r="SS55" s="72"/>
      <c r="ST55" s="73"/>
      <c r="SU55" s="548"/>
      <c r="SV55" s="72"/>
      <c r="SW55" s="72"/>
      <c r="TI55" s="72"/>
      <c r="TJ55" s="73"/>
      <c r="TK55" s="548"/>
      <c r="TL55" s="72"/>
      <c r="TM55" s="72"/>
      <c r="TY55" s="72"/>
      <c r="TZ55" s="73"/>
      <c r="UA55" s="548"/>
      <c r="UB55" s="72"/>
      <c r="UC55" s="72"/>
      <c r="UO55" s="72"/>
      <c r="UP55" s="73"/>
      <c r="UQ55" s="548"/>
      <c r="UR55" s="72"/>
      <c r="US55" s="72"/>
      <c r="VE55" s="72"/>
      <c r="VF55" s="73"/>
      <c r="VG55" s="548"/>
      <c r="VH55" s="72"/>
      <c r="VI55" s="72"/>
      <c r="VU55" s="72"/>
      <c r="VV55" s="73"/>
      <c r="VW55" s="548"/>
      <c r="VX55" s="72"/>
      <c r="VY55" s="72"/>
      <c r="WK55" s="72"/>
      <c r="WL55" s="73"/>
      <c r="WM55" s="548"/>
      <c r="WN55" s="72"/>
      <c r="WO55" s="72"/>
      <c r="XA55" s="72"/>
      <c r="XB55" s="73"/>
      <c r="XC55" s="548"/>
      <c r="XD55" s="72"/>
      <c r="XE55" s="72"/>
      <c r="XQ55" s="72"/>
      <c r="XR55" s="73"/>
      <c r="XS55" s="548"/>
      <c r="XT55" s="72"/>
      <c r="XU55" s="72"/>
      <c r="YG55" s="72"/>
      <c r="YH55" s="73"/>
      <c r="YI55" s="548"/>
      <c r="YJ55" s="72"/>
      <c r="YK55" s="72"/>
      <c r="YW55" s="72"/>
      <c r="YX55" s="73"/>
      <c r="YY55" s="548"/>
      <c r="YZ55" s="72"/>
      <c r="ZA55" s="72"/>
      <c r="ZM55" s="72"/>
      <c r="ZN55" s="73"/>
      <c r="ZO55" s="548"/>
      <c r="ZP55" s="72"/>
      <c r="ZQ55" s="72"/>
      <c r="AAC55" s="72"/>
      <c r="AAD55" s="73"/>
      <c r="AAE55" s="548"/>
      <c r="AAF55" s="72"/>
      <c r="AAG55" s="72"/>
      <c r="AAS55" s="72"/>
      <c r="AAT55" s="73"/>
      <c r="AAU55" s="548"/>
      <c r="AAV55" s="72"/>
      <c r="AAW55" s="72"/>
      <c r="ABI55" s="72"/>
      <c r="ABJ55" s="73"/>
      <c r="ABK55" s="548"/>
      <c r="ABL55" s="72"/>
      <c r="ABM55" s="72"/>
      <c r="ABY55" s="72"/>
      <c r="ABZ55" s="73"/>
      <c r="ACA55" s="548"/>
      <c r="ACB55" s="72"/>
      <c r="ACC55" s="72"/>
      <c r="ACO55" s="72"/>
      <c r="ACP55" s="73"/>
      <c r="ACQ55" s="548"/>
      <c r="ACR55" s="72"/>
      <c r="ACS55" s="72"/>
      <c r="ADE55" s="72"/>
      <c r="ADF55" s="73"/>
      <c r="ADG55" s="548"/>
      <c r="ADH55" s="72"/>
      <c r="ADI55" s="72"/>
      <c r="ADU55" s="72"/>
      <c r="ADV55" s="73"/>
      <c r="ADW55" s="548"/>
      <c r="ADX55" s="72"/>
      <c r="ADY55" s="72"/>
      <c r="AEK55" s="72"/>
      <c r="AEL55" s="73"/>
      <c r="AEM55" s="548"/>
      <c r="AEN55" s="72"/>
      <c r="AEO55" s="72"/>
      <c r="AFA55" s="72"/>
      <c r="AFB55" s="73"/>
      <c r="AFC55" s="548"/>
      <c r="AFD55" s="72"/>
      <c r="AFE55" s="72"/>
      <c r="AFQ55" s="72"/>
      <c r="AFR55" s="73"/>
      <c r="AFS55" s="548"/>
      <c r="AFT55" s="72"/>
      <c r="AFU55" s="72"/>
      <c r="AGG55" s="72"/>
      <c r="AGH55" s="73"/>
      <c r="AGI55" s="548"/>
      <c r="AGJ55" s="72"/>
      <c r="AGK55" s="72"/>
      <c r="AGW55" s="72"/>
      <c r="AGX55" s="73"/>
      <c r="AGY55" s="548"/>
      <c r="AGZ55" s="72"/>
      <c r="AHA55" s="72"/>
      <c r="AHM55" s="72"/>
      <c r="AHN55" s="73"/>
      <c r="AHO55" s="548"/>
      <c r="AHP55" s="72"/>
      <c r="AHQ55" s="72"/>
      <c r="AIC55" s="72"/>
      <c r="AID55" s="73"/>
      <c r="AIE55" s="548"/>
      <c r="AIF55" s="72"/>
      <c r="AIG55" s="72"/>
      <c r="AIS55" s="72"/>
      <c r="AIT55" s="73"/>
      <c r="AIU55" s="548"/>
      <c r="AIV55" s="72"/>
      <c r="AIW55" s="72"/>
      <c r="AJI55" s="72"/>
      <c r="AJJ55" s="73"/>
      <c r="AJK55" s="548"/>
      <c r="AJL55" s="72"/>
      <c r="AJM55" s="72"/>
      <c r="AJY55" s="72"/>
      <c r="AJZ55" s="73"/>
      <c r="AKA55" s="548"/>
      <c r="AKB55" s="72"/>
      <c r="AKC55" s="72"/>
      <c r="AKO55" s="72"/>
      <c r="AKP55" s="73"/>
      <c r="AKQ55" s="548"/>
      <c r="AKR55" s="72"/>
      <c r="AKS55" s="72"/>
      <c r="ALE55" s="72"/>
      <c r="ALF55" s="73"/>
      <c r="ALG55" s="548"/>
      <c r="ALH55" s="72"/>
      <c r="ALI55" s="72"/>
      <c r="ALU55" s="72"/>
      <c r="ALV55" s="73"/>
      <c r="ALW55" s="548"/>
      <c r="ALX55" s="72"/>
      <c r="ALY55" s="72"/>
      <c r="AMK55" s="72"/>
      <c r="AML55" s="73"/>
      <c r="AMM55" s="548"/>
      <c r="AMN55" s="72"/>
      <c r="AMO55" s="72"/>
      <c r="ANA55" s="72"/>
      <c r="ANB55" s="73"/>
      <c r="ANC55" s="548"/>
      <c r="AND55" s="72"/>
      <c r="ANE55" s="72"/>
      <c r="ANQ55" s="72"/>
      <c r="ANR55" s="73"/>
      <c r="ANS55" s="548"/>
      <c r="ANT55" s="72"/>
      <c r="ANU55" s="72"/>
      <c r="AOG55" s="72"/>
      <c r="AOH55" s="73"/>
      <c r="AOI55" s="548"/>
      <c r="AOJ55" s="72"/>
      <c r="AOK55" s="72"/>
      <c r="AOW55" s="72"/>
      <c r="AOX55" s="73"/>
      <c r="AOY55" s="548"/>
      <c r="AOZ55" s="72"/>
      <c r="APA55" s="72"/>
      <c r="APM55" s="72"/>
      <c r="APN55" s="73"/>
      <c r="APO55" s="548"/>
      <c r="APP55" s="72"/>
      <c r="APQ55" s="72"/>
      <c r="AQC55" s="72"/>
      <c r="AQD55" s="73"/>
      <c r="AQE55" s="548"/>
      <c r="AQF55" s="72"/>
      <c r="AQG55" s="72"/>
      <c r="AQS55" s="72"/>
      <c r="AQT55" s="73"/>
      <c r="AQU55" s="548"/>
      <c r="AQV55" s="72"/>
      <c r="AQW55" s="72"/>
      <c r="ARI55" s="72"/>
      <c r="ARJ55" s="73"/>
      <c r="ARK55" s="548"/>
      <c r="ARL55" s="72"/>
      <c r="ARM55" s="72"/>
      <c r="ARY55" s="72"/>
      <c r="ARZ55" s="73"/>
      <c r="ASA55" s="548"/>
      <c r="ASB55" s="72"/>
      <c r="ASC55" s="72"/>
      <c r="ASO55" s="72"/>
      <c r="ASP55" s="73"/>
      <c r="ASQ55" s="548"/>
      <c r="ASR55" s="72"/>
      <c r="ASS55" s="72"/>
      <c r="ATE55" s="72"/>
      <c r="ATF55" s="73"/>
      <c r="ATG55" s="548"/>
      <c r="ATH55" s="72"/>
      <c r="ATI55" s="72"/>
      <c r="ATU55" s="72"/>
      <c r="ATV55" s="73"/>
      <c r="ATW55" s="548"/>
      <c r="ATX55" s="72"/>
      <c r="ATY55" s="72"/>
      <c r="AUK55" s="72"/>
      <c r="AUL55" s="73"/>
      <c r="AUM55" s="548"/>
      <c r="AUN55" s="72"/>
      <c r="AUO55" s="72"/>
      <c r="AVA55" s="72"/>
      <c r="AVB55" s="73"/>
      <c r="AVC55" s="548"/>
      <c r="AVD55" s="72"/>
      <c r="AVE55" s="72"/>
      <c r="AVQ55" s="72"/>
      <c r="AVR55" s="73"/>
      <c r="AVS55" s="548"/>
      <c r="AVT55" s="72"/>
      <c r="AVU55" s="72"/>
      <c r="AWG55" s="72"/>
      <c r="AWH55" s="73"/>
      <c r="AWI55" s="548"/>
      <c r="AWJ55" s="72"/>
      <c r="AWK55" s="72"/>
      <c r="AWW55" s="72"/>
      <c r="AWX55" s="73"/>
      <c r="AWY55" s="548"/>
      <c r="AWZ55" s="72"/>
      <c r="AXA55" s="72"/>
      <c r="AXM55" s="72"/>
      <c r="AXN55" s="73"/>
      <c r="AXO55" s="548"/>
      <c r="AXP55" s="72"/>
      <c r="AXQ55" s="72"/>
      <c r="AYC55" s="72"/>
      <c r="AYD55" s="73"/>
      <c r="AYE55" s="548"/>
      <c r="AYF55" s="72"/>
      <c r="AYG55" s="72"/>
      <c r="AYS55" s="72"/>
      <c r="AYT55" s="73"/>
      <c r="AYU55" s="548"/>
      <c r="AYV55" s="72"/>
      <c r="AYW55" s="72"/>
      <c r="AZI55" s="72"/>
      <c r="AZJ55" s="73"/>
      <c r="AZK55" s="548"/>
      <c r="AZL55" s="72"/>
      <c r="AZM55" s="72"/>
      <c r="AZY55" s="72"/>
      <c r="AZZ55" s="73"/>
      <c r="BAA55" s="548"/>
      <c r="BAB55" s="72"/>
      <c r="BAC55" s="72"/>
      <c r="BAO55" s="72"/>
      <c r="BAP55" s="73"/>
      <c r="BAQ55" s="548"/>
      <c r="BAR55" s="72"/>
      <c r="BAS55" s="72"/>
      <c r="BBE55" s="72"/>
      <c r="BBF55" s="73"/>
      <c r="BBG55" s="548"/>
      <c r="BBH55" s="72"/>
      <c r="BBI55" s="72"/>
      <c r="BBU55" s="72"/>
      <c r="BBV55" s="73"/>
      <c r="BBW55" s="548"/>
      <c r="BBX55" s="72"/>
      <c r="BBY55" s="72"/>
      <c r="BCK55" s="72"/>
      <c r="BCL55" s="73"/>
      <c r="BCM55" s="548"/>
      <c r="BCN55" s="72"/>
      <c r="BCO55" s="72"/>
      <c r="BDA55" s="72"/>
      <c r="BDB55" s="73"/>
      <c r="BDC55" s="548"/>
      <c r="BDD55" s="72"/>
      <c r="BDE55" s="72"/>
      <c r="BDQ55" s="72"/>
      <c r="BDR55" s="73"/>
      <c r="BDS55" s="548"/>
      <c r="BDT55" s="72"/>
      <c r="BDU55" s="72"/>
      <c r="BEG55" s="72"/>
      <c r="BEH55" s="73"/>
      <c r="BEI55" s="548"/>
      <c r="BEJ55" s="72"/>
      <c r="BEK55" s="72"/>
      <c r="BEW55" s="72"/>
      <c r="BEX55" s="73"/>
      <c r="BEY55" s="548"/>
      <c r="BEZ55" s="72"/>
      <c r="BFA55" s="72"/>
      <c r="BFM55" s="72"/>
      <c r="BFN55" s="73"/>
      <c r="BFO55" s="548"/>
      <c r="BFP55" s="72"/>
      <c r="BFQ55" s="72"/>
      <c r="BGC55" s="72"/>
      <c r="BGD55" s="73"/>
      <c r="BGE55" s="548"/>
      <c r="BGF55" s="72"/>
      <c r="BGG55" s="72"/>
      <c r="BGS55" s="72"/>
      <c r="BGT55" s="73"/>
      <c r="BGU55" s="548"/>
      <c r="BGV55" s="72"/>
      <c r="BGW55" s="72"/>
      <c r="BHI55" s="72"/>
      <c r="BHJ55" s="73"/>
      <c r="BHK55" s="548"/>
      <c r="BHL55" s="72"/>
      <c r="BHM55" s="72"/>
      <c r="BHY55" s="72"/>
      <c r="BHZ55" s="73"/>
      <c r="BIA55" s="548"/>
      <c r="BIB55" s="72"/>
      <c r="BIC55" s="72"/>
      <c r="BIO55" s="72"/>
      <c r="BIP55" s="73"/>
      <c r="BIQ55" s="548"/>
      <c r="BIR55" s="72"/>
      <c r="BIS55" s="72"/>
      <c r="BJE55" s="72"/>
      <c r="BJF55" s="73"/>
      <c r="BJG55" s="548"/>
      <c r="BJH55" s="72"/>
      <c r="BJI55" s="72"/>
      <c r="BJU55" s="72"/>
      <c r="BJV55" s="73"/>
      <c r="BJW55" s="548"/>
      <c r="BJX55" s="72"/>
      <c r="BJY55" s="72"/>
      <c r="BKK55" s="72"/>
      <c r="BKL55" s="73"/>
      <c r="BKM55" s="548"/>
      <c r="BKN55" s="72"/>
      <c r="BKO55" s="72"/>
      <c r="BLA55" s="72"/>
      <c r="BLB55" s="73"/>
      <c r="BLC55" s="548"/>
      <c r="BLD55" s="72"/>
      <c r="BLE55" s="72"/>
      <c r="BLQ55" s="72"/>
      <c r="BLR55" s="73"/>
      <c r="BLS55" s="548"/>
      <c r="BLT55" s="72"/>
      <c r="BLU55" s="72"/>
      <c r="BMG55" s="72"/>
      <c r="BMH55" s="73"/>
      <c r="BMI55" s="548"/>
      <c r="BMJ55" s="72"/>
      <c r="BMK55" s="72"/>
      <c r="BMW55" s="72"/>
      <c r="BMX55" s="73"/>
      <c r="BMY55" s="548"/>
      <c r="BMZ55" s="72"/>
      <c r="BNA55" s="72"/>
      <c r="BNM55" s="72"/>
      <c r="BNN55" s="73"/>
      <c r="BNO55" s="548"/>
      <c r="BNP55" s="72"/>
      <c r="BNQ55" s="72"/>
      <c r="BOC55" s="72"/>
      <c r="BOD55" s="73"/>
      <c r="BOE55" s="548"/>
      <c r="BOF55" s="72"/>
      <c r="BOG55" s="72"/>
      <c r="BOS55" s="72"/>
      <c r="BOT55" s="73"/>
      <c r="BOU55" s="548"/>
      <c r="BOV55" s="72"/>
      <c r="BOW55" s="72"/>
      <c r="BPI55" s="72"/>
      <c r="BPJ55" s="73"/>
      <c r="BPK55" s="548"/>
      <c r="BPL55" s="72"/>
      <c r="BPM55" s="72"/>
      <c r="BPY55" s="72"/>
      <c r="BPZ55" s="73"/>
      <c r="BQA55" s="548"/>
      <c r="BQB55" s="72"/>
      <c r="BQC55" s="72"/>
      <c r="BQO55" s="72"/>
      <c r="BQP55" s="73"/>
      <c r="BQQ55" s="548"/>
      <c r="BQR55" s="72"/>
      <c r="BQS55" s="72"/>
      <c r="BRE55" s="72"/>
      <c r="BRF55" s="73"/>
      <c r="BRG55" s="548"/>
      <c r="BRH55" s="72"/>
      <c r="BRI55" s="72"/>
      <c r="BRU55" s="72"/>
      <c r="BRV55" s="73"/>
      <c r="BRW55" s="548"/>
      <c r="BRX55" s="72"/>
      <c r="BRY55" s="72"/>
      <c r="BSK55" s="72"/>
      <c r="BSL55" s="73"/>
      <c r="BSM55" s="548"/>
      <c r="BSN55" s="72"/>
      <c r="BSO55" s="72"/>
      <c r="BTA55" s="72"/>
      <c r="BTB55" s="73"/>
      <c r="BTC55" s="548"/>
      <c r="BTD55" s="72"/>
      <c r="BTE55" s="72"/>
      <c r="BTQ55" s="72"/>
      <c r="BTR55" s="73"/>
      <c r="BTS55" s="548"/>
      <c r="BTT55" s="72"/>
      <c r="BTU55" s="72"/>
      <c r="BUG55" s="72"/>
      <c r="BUH55" s="73"/>
      <c r="BUI55" s="548"/>
      <c r="BUJ55" s="72"/>
      <c r="BUK55" s="72"/>
      <c r="BUW55" s="72"/>
      <c r="BUX55" s="73"/>
      <c r="BUY55" s="548"/>
      <c r="BUZ55" s="72"/>
      <c r="BVA55" s="72"/>
      <c r="BVM55" s="72"/>
      <c r="BVN55" s="73"/>
      <c r="BVO55" s="548"/>
      <c r="BVP55" s="72"/>
      <c r="BVQ55" s="72"/>
      <c r="BWC55" s="72"/>
      <c r="BWD55" s="73"/>
      <c r="BWE55" s="548"/>
      <c r="BWF55" s="72"/>
      <c r="BWG55" s="72"/>
      <c r="BWS55" s="72"/>
      <c r="BWT55" s="73"/>
      <c r="BWU55" s="548"/>
      <c r="BWV55" s="72"/>
      <c r="BWW55" s="72"/>
      <c r="BXI55" s="72"/>
      <c r="BXJ55" s="73"/>
      <c r="BXK55" s="548"/>
      <c r="BXL55" s="72"/>
      <c r="BXM55" s="72"/>
      <c r="BXY55" s="72"/>
      <c r="BXZ55" s="73"/>
      <c r="BYA55" s="548"/>
      <c r="BYB55" s="72"/>
      <c r="BYC55" s="72"/>
      <c r="BYO55" s="72"/>
      <c r="BYP55" s="73"/>
      <c r="BYQ55" s="548"/>
      <c r="BYR55" s="72"/>
      <c r="BYS55" s="72"/>
      <c r="BZE55" s="72"/>
      <c r="BZF55" s="73"/>
      <c r="BZG55" s="548"/>
      <c r="BZH55" s="72"/>
      <c r="BZI55" s="72"/>
      <c r="BZU55" s="72"/>
      <c r="BZV55" s="73"/>
      <c r="BZW55" s="548"/>
      <c r="BZX55" s="72"/>
      <c r="BZY55" s="72"/>
      <c r="CAK55" s="72"/>
      <c r="CAL55" s="73"/>
      <c r="CAM55" s="548"/>
      <c r="CAN55" s="72"/>
      <c r="CAO55" s="72"/>
      <c r="CBA55" s="72"/>
      <c r="CBB55" s="73"/>
      <c r="CBC55" s="548"/>
      <c r="CBD55" s="72"/>
      <c r="CBE55" s="72"/>
      <c r="CBQ55" s="72"/>
      <c r="CBR55" s="73"/>
      <c r="CBS55" s="548"/>
      <c r="CBT55" s="72"/>
      <c r="CBU55" s="72"/>
      <c r="CCG55" s="72"/>
      <c r="CCH55" s="73"/>
      <c r="CCI55" s="548"/>
      <c r="CCJ55" s="72"/>
      <c r="CCK55" s="72"/>
      <c r="CCW55" s="72"/>
      <c r="CCX55" s="73"/>
      <c r="CCY55" s="548"/>
      <c r="CCZ55" s="72"/>
      <c r="CDA55" s="72"/>
      <c r="CDM55" s="72"/>
      <c r="CDN55" s="73"/>
      <c r="CDO55" s="548"/>
      <c r="CDP55" s="72"/>
      <c r="CDQ55" s="72"/>
      <c r="CEC55" s="72"/>
      <c r="CED55" s="73"/>
      <c r="CEE55" s="548"/>
      <c r="CEF55" s="72"/>
      <c r="CEG55" s="72"/>
      <c r="CES55" s="72"/>
      <c r="CET55" s="73"/>
      <c r="CEU55" s="548"/>
      <c r="CEV55" s="72"/>
      <c r="CEW55" s="72"/>
      <c r="CFI55" s="72"/>
      <c r="CFJ55" s="73"/>
      <c r="CFK55" s="548"/>
      <c r="CFL55" s="72"/>
      <c r="CFM55" s="72"/>
      <c r="CFY55" s="72"/>
      <c r="CFZ55" s="73"/>
      <c r="CGA55" s="548"/>
      <c r="CGB55" s="72"/>
      <c r="CGC55" s="72"/>
      <c r="CGO55" s="72"/>
      <c r="CGP55" s="73"/>
      <c r="CGQ55" s="548"/>
      <c r="CGR55" s="72"/>
      <c r="CGS55" s="72"/>
      <c r="CHE55" s="72"/>
      <c r="CHF55" s="73"/>
      <c r="CHG55" s="548"/>
      <c r="CHH55" s="72"/>
      <c r="CHI55" s="72"/>
      <c r="CHU55" s="72"/>
      <c r="CHV55" s="73"/>
      <c r="CHW55" s="548"/>
      <c r="CHX55" s="72"/>
      <c r="CHY55" s="72"/>
      <c r="CIK55" s="72"/>
      <c r="CIL55" s="73"/>
      <c r="CIM55" s="548"/>
      <c r="CIN55" s="72"/>
      <c r="CIO55" s="72"/>
      <c r="CJA55" s="72"/>
      <c r="CJB55" s="73"/>
      <c r="CJC55" s="548"/>
      <c r="CJD55" s="72"/>
      <c r="CJE55" s="72"/>
      <c r="CJQ55" s="72"/>
      <c r="CJR55" s="73"/>
      <c r="CJS55" s="548"/>
      <c r="CJT55" s="72"/>
      <c r="CJU55" s="72"/>
      <c r="CKG55" s="72"/>
      <c r="CKH55" s="73"/>
      <c r="CKI55" s="548"/>
      <c r="CKJ55" s="72"/>
      <c r="CKK55" s="72"/>
      <c r="CKW55" s="72"/>
      <c r="CKX55" s="73"/>
      <c r="CKY55" s="548"/>
      <c r="CKZ55" s="72"/>
      <c r="CLA55" s="72"/>
      <c r="CLM55" s="72"/>
      <c r="CLN55" s="73"/>
      <c r="CLO55" s="548"/>
      <c r="CLP55" s="72"/>
      <c r="CLQ55" s="72"/>
      <c r="CMC55" s="72"/>
      <c r="CMD55" s="73"/>
      <c r="CME55" s="548"/>
      <c r="CMF55" s="72"/>
      <c r="CMG55" s="72"/>
      <c r="CMS55" s="72"/>
      <c r="CMT55" s="73"/>
      <c r="CMU55" s="548"/>
      <c r="CMV55" s="72"/>
      <c r="CMW55" s="72"/>
      <c r="CNI55" s="72"/>
      <c r="CNJ55" s="73"/>
      <c r="CNK55" s="548"/>
      <c r="CNL55" s="72"/>
      <c r="CNM55" s="72"/>
      <c r="CNY55" s="72"/>
      <c r="CNZ55" s="73"/>
      <c r="COA55" s="548"/>
      <c r="COB55" s="72"/>
      <c r="COC55" s="72"/>
      <c r="COO55" s="72"/>
      <c r="COP55" s="73"/>
      <c r="COQ55" s="548"/>
      <c r="COR55" s="72"/>
      <c r="COS55" s="72"/>
      <c r="CPE55" s="72"/>
      <c r="CPF55" s="73"/>
      <c r="CPG55" s="548"/>
      <c r="CPH55" s="72"/>
      <c r="CPI55" s="72"/>
      <c r="CPU55" s="72"/>
      <c r="CPV55" s="73"/>
      <c r="CPW55" s="548"/>
      <c r="CPX55" s="72"/>
      <c r="CPY55" s="72"/>
      <c r="CQK55" s="72"/>
      <c r="CQL55" s="73"/>
      <c r="CQM55" s="548"/>
      <c r="CQN55" s="72"/>
      <c r="CQO55" s="72"/>
      <c r="CRA55" s="72"/>
      <c r="CRB55" s="73"/>
      <c r="CRC55" s="548"/>
      <c r="CRD55" s="72"/>
      <c r="CRE55" s="72"/>
      <c r="CRQ55" s="72"/>
      <c r="CRR55" s="73"/>
      <c r="CRS55" s="548"/>
      <c r="CRT55" s="72"/>
      <c r="CRU55" s="72"/>
      <c r="CSG55" s="72"/>
      <c r="CSH55" s="73"/>
      <c r="CSI55" s="548"/>
      <c r="CSJ55" s="72"/>
      <c r="CSK55" s="72"/>
      <c r="CSW55" s="72"/>
      <c r="CSX55" s="73"/>
      <c r="CSY55" s="548"/>
      <c r="CSZ55" s="72"/>
      <c r="CTA55" s="72"/>
      <c r="CTM55" s="72"/>
      <c r="CTN55" s="73"/>
      <c r="CTO55" s="548"/>
      <c r="CTP55" s="72"/>
      <c r="CTQ55" s="72"/>
      <c r="CUC55" s="72"/>
      <c r="CUD55" s="73"/>
      <c r="CUE55" s="548"/>
      <c r="CUF55" s="72"/>
      <c r="CUG55" s="72"/>
      <c r="CUS55" s="72"/>
      <c r="CUT55" s="73"/>
      <c r="CUU55" s="548"/>
      <c r="CUV55" s="72"/>
      <c r="CUW55" s="72"/>
      <c r="CVI55" s="72"/>
      <c r="CVJ55" s="73"/>
      <c r="CVK55" s="548"/>
      <c r="CVL55" s="72"/>
      <c r="CVM55" s="72"/>
      <c r="CVY55" s="72"/>
      <c r="CVZ55" s="73"/>
      <c r="CWA55" s="548"/>
      <c r="CWB55" s="72"/>
      <c r="CWC55" s="72"/>
      <c r="CWO55" s="72"/>
      <c r="CWP55" s="73"/>
      <c r="CWQ55" s="548"/>
      <c r="CWR55" s="72"/>
      <c r="CWS55" s="72"/>
      <c r="CXE55" s="72"/>
      <c r="CXF55" s="73"/>
      <c r="CXG55" s="548"/>
      <c r="CXH55" s="72"/>
      <c r="CXI55" s="72"/>
      <c r="CXU55" s="72"/>
      <c r="CXV55" s="73"/>
      <c r="CXW55" s="548"/>
      <c r="CXX55" s="72"/>
      <c r="CXY55" s="72"/>
      <c r="CYK55" s="72"/>
      <c r="CYL55" s="73"/>
      <c r="CYM55" s="548"/>
      <c r="CYN55" s="72"/>
      <c r="CYO55" s="72"/>
      <c r="CZA55" s="72"/>
      <c r="CZB55" s="73"/>
      <c r="CZC55" s="548"/>
      <c r="CZD55" s="72"/>
      <c r="CZE55" s="72"/>
      <c r="CZQ55" s="72"/>
      <c r="CZR55" s="73"/>
      <c r="CZS55" s="548"/>
      <c r="CZT55" s="72"/>
      <c r="CZU55" s="72"/>
      <c r="DAG55" s="72"/>
      <c r="DAH55" s="73"/>
      <c r="DAI55" s="548"/>
      <c r="DAJ55" s="72"/>
      <c r="DAK55" s="72"/>
      <c r="DAW55" s="72"/>
      <c r="DAX55" s="73"/>
      <c r="DAY55" s="548"/>
      <c r="DAZ55" s="72"/>
      <c r="DBA55" s="72"/>
      <c r="DBM55" s="72"/>
      <c r="DBN55" s="73"/>
      <c r="DBO55" s="548"/>
      <c r="DBP55" s="72"/>
      <c r="DBQ55" s="72"/>
      <c r="DCC55" s="72"/>
      <c r="DCD55" s="73"/>
      <c r="DCE55" s="548"/>
      <c r="DCF55" s="72"/>
      <c r="DCG55" s="72"/>
      <c r="DCS55" s="72"/>
      <c r="DCT55" s="73"/>
      <c r="DCU55" s="548"/>
      <c r="DCV55" s="72"/>
      <c r="DCW55" s="72"/>
      <c r="DDI55" s="72"/>
      <c r="DDJ55" s="73"/>
      <c r="DDK55" s="548"/>
      <c r="DDL55" s="72"/>
      <c r="DDM55" s="72"/>
      <c r="DDY55" s="72"/>
      <c r="DDZ55" s="73"/>
      <c r="DEA55" s="548"/>
      <c r="DEB55" s="72"/>
      <c r="DEC55" s="72"/>
      <c r="DEO55" s="72"/>
      <c r="DEP55" s="73"/>
      <c r="DEQ55" s="548"/>
      <c r="DER55" s="72"/>
      <c r="DES55" s="72"/>
      <c r="DFE55" s="72"/>
      <c r="DFF55" s="73"/>
      <c r="DFG55" s="548"/>
      <c r="DFH55" s="72"/>
      <c r="DFI55" s="72"/>
      <c r="DFU55" s="72"/>
      <c r="DFV55" s="73"/>
      <c r="DFW55" s="548"/>
      <c r="DFX55" s="72"/>
      <c r="DFY55" s="72"/>
      <c r="DGK55" s="72"/>
      <c r="DGL55" s="73"/>
      <c r="DGM55" s="548"/>
      <c r="DGN55" s="72"/>
      <c r="DGO55" s="72"/>
      <c r="DHA55" s="72"/>
      <c r="DHB55" s="73"/>
      <c r="DHC55" s="548"/>
      <c r="DHD55" s="72"/>
      <c r="DHE55" s="72"/>
      <c r="DHQ55" s="72"/>
      <c r="DHR55" s="73"/>
      <c r="DHS55" s="548"/>
      <c r="DHT55" s="72"/>
      <c r="DHU55" s="72"/>
      <c r="DIG55" s="72"/>
      <c r="DIH55" s="73"/>
      <c r="DII55" s="548"/>
      <c r="DIJ55" s="72"/>
      <c r="DIK55" s="72"/>
      <c r="DIW55" s="72"/>
      <c r="DIX55" s="73"/>
      <c r="DIY55" s="548"/>
      <c r="DIZ55" s="72"/>
      <c r="DJA55" s="72"/>
      <c r="DJM55" s="72"/>
      <c r="DJN55" s="73"/>
      <c r="DJO55" s="548"/>
      <c r="DJP55" s="72"/>
      <c r="DJQ55" s="72"/>
      <c r="DKC55" s="72"/>
      <c r="DKD55" s="73"/>
      <c r="DKE55" s="548"/>
      <c r="DKF55" s="72"/>
      <c r="DKG55" s="72"/>
      <c r="DKS55" s="72"/>
      <c r="DKT55" s="73"/>
      <c r="DKU55" s="548"/>
      <c r="DKV55" s="72"/>
      <c r="DKW55" s="72"/>
      <c r="DLI55" s="72"/>
      <c r="DLJ55" s="73"/>
      <c r="DLK55" s="548"/>
      <c r="DLL55" s="72"/>
      <c r="DLM55" s="72"/>
      <c r="DLY55" s="72"/>
      <c r="DLZ55" s="73"/>
      <c r="DMA55" s="548"/>
      <c r="DMB55" s="72"/>
      <c r="DMC55" s="72"/>
      <c r="DMO55" s="72"/>
      <c r="DMP55" s="73"/>
      <c r="DMQ55" s="548"/>
      <c r="DMR55" s="72"/>
      <c r="DMS55" s="72"/>
      <c r="DNE55" s="72"/>
      <c r="DNF55" s="73"/>
      <c r="DNG55" s="548"/>
      <c r="DNH55" s="72"/>
      <c r="DNI55" s="72"/>
      <c r="DNU55" s="72"/>
      <c r="DNV55" s="73"/>
      <c r="DNW55" s="548"/>
      <c r="DNX55" s="72"/>
      <c r="DNY55" s="72"/>
      <c r="DOK55" s="72"/>
      <c r="DOL55" s="73"/>
      <c r="DOM55" s="548"/>
      <c r="DON55" s="72"/>
      <c r="DOO55" s="72"/>
      <c r="DPA55" s="72"/>
      <c r="DPB55" s="73"/>
      <c r="DPC55" s="548"/>
      <c r="DPD55" s="72"/>
      <c r="DPE55" s="72"/>
      <c r="DPQ55" s="72"/>
      <c r="DPR55" s="73"/>
      <c r="DPS55" s="548"/>
      <c r="DPT55" s="72"/>
      <c r="DPU55" s="72"/>
      <c r="DQG55" s="72"/>
      <c r="DQH55" s="73"/>
      <c r="DQI55" s="548"/>
      <c r="DQJ55" s="72"/>
      <c r="DQK55" s="72"/>
      <c r="DQW55" s="72"/>
      <c r="DQX55" s="73"/>
      <c r="DQY55" s="548"/>
      <c r="DQZ55" s="72"/>
      <c r="DRA55" s="72"/>
      <c r="DRM55" s="72"/>
      <c r="DRN55" s="73"/>
      <c r="DRO55" s="548"/>
      <c r="DRP55" s="72"/>
      <c r="DRQ55" s="72"/>
      <c r="DSC55" s="72"/>
      <c r="DSD55" s="73"/>
      <c r="DSE55" s="548"/>
      <c r="DSF55" s="72"/>
      <c r="DSG55" s="72"/>
      <c r="DSS55" s="72"/>
      <c r="DST55" s="73"/>
      <c r="DSU55" s="548"/>
      <c r="DSV55" s="72"/>
      <c r="DSW55" s="72"/>
      <c r="DTI55" s="72"/>
      <c r="DTJ55" s="73"/>
      <c r="DTK55" s="548"/>
      <c r="DTL55" s="72"/>
      <c r="DTM55" s="72"/>
      <c r="DTY55" s="72"/>
      <c r="DTZ55" s="73"/>
      <c r="DUA55" s="548"/>
      <c r="DUB55" s="72"/>
      <c r="DUC55" s="72"/>
      <c r="DUO55" s="72"/>
      <c r="DUP55" s="73"/>
      <c r="DUQ55" s="548"/>
      <c r="DUR55" s="72"/>
      <c r="DUS55" s="72"/>
      <c r="DVE55" s="72"/>
      <c r="DVF55" s="73"/>
      <c r="DVG55" s="548"/>
      <c r="DVH55" s="72"/>
      <c r="DVI55" s="72"/>
      <c r="DVU55" s="72"/>
      <c r="DVV55" s="73"/>
      <c r="DVW55" s="548"/>
      <c r="DVX55" s="72"/>
      <c r="DVY55" s="72"/>
      <c r="DWK55" s="72"/>
      <c r="DWL55" s="73"/>
      <c r="DWM55" s="548"/>
      <c r="DWN55" s="72"/>
      <c r="DWO55" s="72"/>
      <c r="DXA55" s="72"/>
      <c r="DXB55" s="73"/>
      <c r="DXC55" s="548"/>
      <c r="DXD55" s="72"/>
      <c r="DXE55" s="72"/>
      <c r="DXQ55" s="72"/>
      <c r="DXR55" s="73"/>
      <c r="DXS55" s="548"/>
      <c r="DXT55" s="72"/>
      <c r="DXU55" s="72"/>
      <c r="DYG55" s="72"/>
      <c r="DYH55" s="73"/>
      <c r="DYI55" s="548"/>
      <c r="DYJ55" s="72"/>
      <c r="DYK55" s="72"/>
      <c r="DYW55" s="72"/>
      <c r="DYX55" s="73"/>
      <c r="DYY55" s="548"/>
      <c r="DYZ55" s="72"/>
      <c r="DZA55" s="72"/>
      <c r="DZM55" s="72"/>
      <c r="DZN55" s="73"/>
      <c r="DZO55" s="548"/>
      <c r="DZP55" s="72"/>
      <c r="DZQ55" s="72"/>
      <c r="EAC55" s="72"/>
      <c r="EAD55" s="73"/>
      <c r="EAE55" s="548"/>
      <c r="EAF55" s="72"/>
      <c r="EAG55" s="72"/>
      <c r="EAS55" s="72"/>
      <c r="EAT55" s="73"/>
      <c r="EAU55" s="548"/>
      <c r="EAV55" s="72"/>
      <c r="EAW55" s="72"/>
      <c r="EBI55" s="72"/>
      <c r="EBJ55" s="73"/>
      <c r="EBK55" s="548"/>
      <c r="EBL55" s="72"/>
      <c r="EBM55" s="72"/>
      <c r="EBY55" s="72"/>
      <c r="EBZ55" s="73"/>
      <c r="ECA55" s="548"/>
      <c r="ECB55" s="72"/>
      <c r="ECC55" s="72"/>
      <c r="ECO55" s="72"/>
      <c r="ECP55" s="73"/>
      <c r="ECQ55" s="548"/>
      <c r="ECR55" s="72"/>
      <c r="ECS55" s="72"/>
      <c r="EDE55" s="72"/>
      <c r="EDF55" s="73"/>
      <c r="EDG55" s="548"/>
      <c r="EDH55" s="72"/>
      <c r="EDI55" s="72"/>
      <c r="EDU55" s="72"/>
      <c r="EDV55" s="73"/>
      <c r="EDW55" s="548"/>
      <c r="EDX55" s="72"/>
      <c r="EDY55" s="72"/>
      <c r="EEK55" s="72"/>
      <c r="EEL55" s="73"/>
      <c r="EEM55" s="548"/>
      <c r="EEN55" s="72"/>
      <c r="EEO55" s="72"/>
      <c r="EFA55" s="72"/>
      <c r="EFB55" s="73"/>
      <c r="EFC55" s="548"/>
      <c r="EFD55" s="72"/>
      <c r="EFE55" s="72"/>
      <c r="EFQ55" s="72"/>
      <c r="EFR55" s="73"/>
      <c r="EFS55" s="548"/>
      <c r="EFT55" s="72"/>
      <c r="EFU55" s="72"/>
      <c r="EGG55" s="72"/>
      <c r="EGH55" s="73"/>
      <c r="EGI55" s="548"/>
      <c r="EGJ55" s="72"/>
      <c r="EGK55" s="72"/>
      <c r="EGW55" s="72"/>
      <c r="EGX55" s="73"/>
      <c r="EGY55" s="548"/>
      <c r="EGZ55" s="72"/>
      <c r="EHA55" s="72"/>
      <c r="EHM55" s="72"/>
      <c r="EHN55" s="73"/>
      <c r="EHO55" s="548"/>
      <c r="EHP55" s="72"/>
      <c r="EHQ55" s="72"/>
      <c r="EIC55" s="72"/>
      <c r="EID55" s="73"/>
      <c r="EIE55" s="548"/>
      <c r="EIF55" s="72"/>
      <c r="EIG55" s="72"/>
      <c r="EIS55" s="72"/>
      <c r="EIT55" s="73"/>
      <c r="EIU55" s="548"/>
      <c r="EIV55" s="72"/>
      <c r="EIW55" s="72"/>
      <c r="EJI55" s="72"/>
      <c r="EJJ55" s="73"/>
      <c r="EJK55" s="548"/>
      <c r="EJL55" s="72"/>
      <c r="EJM55" s="72"/>
      <c r="EJY55" s="72"/>
      <c r="EJZ55" s="73"/>
      <c r="EKA55" s="548"/>
      <c r="EKB55" s="72"/>
      <c r="EKC55" s="72"/>
      <c r="EKO55" s="72"/>
      <c r="EKP55" s="73"/>
      <c r="EKQ55" s="548"/>
      <c r="EKR55" s="72"/>
      <c r="EKS55" s="72"/>
      <c r="ELE55" s="72"/>
      <c r="ELF55" s="73"/>
      <c r="ELG55" s="548"/>
      <c r="ELH55" s="72"/>
      <c r="ELI55" s="72"/>
      <c r="ELU55" s="72"/>
      <c r="ELV55" s="73"/>
      <c r="ELW55" s="548"/>
      <c r="ELX55" s="72"/>
      <c r="ELY55" s="72"/>
      <c r="EMK55" s="72"/>
      <c r="EML55" s="73"/>
      <c r="EMM55" s="548"/>
      <c r="EMN55" s="72"/>
      <c r="EMO55" s="72"/>
      <c r="ENA55" s="72"/>
      <c r="ENB55" s="73"/>
      <c r="ENC55" s="548"/>
      <c r="END55" s="72"/>
      <c r="ENE55" s="72"/>
      <c r="ENQ55" s="72"/>
      <c r="ENR55" s="73"/>
      <c r="ENS55" s="548"/>
      <c r="ENT55" s="72"/>
      <c r="ENU55" s="72"/>
      <c r="EOG55" s="72"/>
      <c r="EOH55" s="73"/>
      <c r="EOI55" s="548"/>
      <c r="EOJ55" s="72"/>
      <c r="EOK55" s="72"/>
      <c r="EOW55" s="72"/>
      <c r="EOX55" s="73"/>
      <c r="EOY55" s="548"/>
      <c r="EOZ55" s="72"/>
      <c r="EPA55" s="72"/>
      <c r="EPM55" s="72"/>
      <c r="EPN55" s="73"/>
      <c r="EPO55" s="548"/>
      <c r="EPP55" s="72"/>
      <c r="EPQ55" s="72"/>
      <c r="EQC55" s="72"/>
      <c r="EQD55" s="73"/>
      <c r="EQE55" s="548"/>
      <c r="EQF55" s="72"/>
      <c r="EQG55" s="72"/>
      <c r="EQS55" s="72"/>
      <c r="EQT55" s="73"/>
      <c r="EQU55" s="548"/>
      <c r="EQV55" s="72"/>
      <c r="EQW55" s="72"/>
      <c r="ERI55" s="72"/>
      <c r="ERJ55" s="73"/>
      <c r="ERK55" s="548"/>
      <c r="ERL55" s="72"/>
      <c r="ERM55" s="72"/>
      <c r="ERY55" s="72"/>
      <c r="ERZ55" s="73"/>
      <c r="ESA55" s="548"/>
      <c r="ESB55" s="72"/>
      <c r="ESC55" s="72"/>
      <c r="ESO55" s="72"/>
      <c r="ESP55" s="73"/>
      <c r="ESQ55" s="548"/>
      <c r="ESR55" s="72"/>
      <c r="ESS55" s="72"/>
      <c r="ETE55" s="72"/>
      <c r="ETF55" s="73"/>
      <c r="ETG55" s="548"/>
      <c r="ETH55" s="72"/>
      <c r="ETI55" s="72"/>
      <c r="ETU55" s="72"/>
      <c r="ETV55" s="73"/>
      <c r="ETW55" s="548"/>
      <c r="ETX55" s="72"/>
      <c r="ETY55" s="72"/>
      <c r="EUK55" s="72"/>
      <c r="EUL55" s="73"/>
      <c r="EUM55" s="548"/>
      <c r="EUN55" s="72"/>
      <c r="EUO55" s="72"/>
      <c r="EVA55" s="72"/>
      <c r="EVB55" s="73"/>
      <c r="EVC55" s="548"/>
      <c r="EVD55" s="72"/>
      <c r="EVE55" s="72"/>
      <c r="EVQ55" s="72"/>
      <c r="EVR55" s="73"/>
      <c r="EVS55" s="548"/>
      <c r="EVT55" s="72"/>
      <c r="EVU55" s="72"/>
      <c r="EWG55" s="72"/>
      <c r="EWH55" s="73"/>
      <c r="EWI55" s="548"/>
      <c r="EWJ55" s="72"/>
      <c r="EWK55" s="72"/>
      <c r="EWW55" s="72"/>
      <c r="EWX55" s="73"/>
      <c r="EWY55" s="548"/>
      <c r="EWZ55" s="72"/>
      <c r="EXA55" s="72"/>
      <c r="EXM55" s="72"/>
      <c r="EXN55" s="73"/>
      <c r="EXO55" s="548"/>
      <c r="EXP55" s="72"/>
      <c r="EXQ55" s="72"/>
      <c r="EYC55" s="72"/>
      <c r="EYD55" s="73"/>
      <c r="EYE55" s="548"/>
      <c r="EYF55" s="72"/>
      <c r="EYG55" s="72"/>
      <c r="EYS55" s="72"/>
      <c r="EYT55" s="73"/>
      <c r="EYU55" s="548"/>
      <c r="EYV55" s="72"/>
      <c r="EYW55" s="72"/>
      <c r="EZI55" s="72"/>
      <c r="EZJ55" s="73"/>
      <c r="EZK55" s="548"/>
      <c r="EZL55" s="72"/>
      <c r="EZM55" s="72"/>
      <c r="EZY55" s="72"/>
      <c r="EZZ55" s="73"/>
      <c r="FAA55" s="548"/>
      <c r="FAB55" s="72"/>
      <c r="FAC55" s="72"/>
      <c r="FAO55" s="72"/>
      <c r="FAP55" s="73"/>
      <c r="FAQ55" s="548"/>
      <c r="FAR55" s="72"/>
      <c r="FAS55" s="72"/>
      <c r="FBE55" s="72"/>
      <c r="FBF55" s="73"/>
      <c r="FBG55" s="548"/>
      <c r="FBH55" s="72"/>
      <c r="FBI55" s="72"/>
      <c r="FBU55" s="72"/>
      <c r="FBV55" s="73"/>
      <c r="FBW55" s="548"/>
      <c r="FBX55" s="72"/>
      <c r="FBY55" s="72"/>
      <c r="FCK55" s="72"/>
      <c r="FCL55" s="73"/>
      <c r="FCM55" s="548"/>
      <c r="FCN55" s="72"/>
      <c r="FCO55" s="72"/>
      <c r="FDA55" s="72"/>
      <c r="FDB55" s="73"/>
      <c r="FDC55" s="548"/>
      <c r="FDD55" s="72"/>
      <c r="FDE55" s="72"/>
      <c r="FDQ55" s="72"/>
      <c r="FDR55" s="73"/>
      <c r="FDS55" s="548"/>
      <c r="FDT55" s="72"/>
      <c r="FDU55" s="72"/>
      <c r="FEG55" s="72"/>
      <c r="FEH55" s="73"/>
      <c r="FEI55" s="548"/>
      <c r="FEJ55" s="72"/>
      <c r="FEK55" s="72"/>
      <c r="FEW55" s="72"/>
      <c r="FEX55" s="73"/>
      <c r="FEY55" s="548"/>
      <c r="FEZ55" s="72"/>
      <c r="FFA55" s="72"/>
      <c r="FFM55" s="72"/>
      <c r="FFN55" s="73"/>
      <c r="FFO55" s="548"/>
      <c r="FFP55" s="72"/>
      <c r="FFQ55" s="72"/>
      <c r="FGC55" s="72"/>
      <c r="FGD55" s="73"/>
      <c r="FGE55" s="548"/>
      <c r="FGF55" s="72"/>
      <c r="FGG55" s="72"/>
      <c r="FGS55" s="72"/>
      <c r="FGT55" s="73"/>
      <c r="FGU55" s="548"/>
      <c r="FGV55" s="72"/>
      <c r="FGW55" s="72"/>
      <c r="FHI55" s="72"/>
      <c r="FHJ55" s="73"/>
      <c r="FHK55" s="548"/>
      <c r="FHL55" s="72"/>
      <c r="FHM55" s="72"/>
      <c r="FHY55" s="72"/>
      <c r="FHZ55" s="73"/>
      <c r="FIA55" s="548"/>
      <c r="FIB55" s="72"/>
      <c r="FIC55" s="72"/>
      <c r="FIO55" s="72"/>
      <c r="FIP55" s="73"/>
      <c r="FIQ55" s="548"/>
      <c r="FIR55" s="72"/>
      <c r="FIS55" s="72"/>
      <c r="FJE55" s="72"/>
      <c r="FJF55" s="73"/>
      <c r="FJG55" s="548"/>
      <c r="FJH55" s="72"/>
      <c r="FJI55" s="72"/>
      <c r="FJU55" s="72"/>
      <c r="FJV55" s="73"/>
      <c r="FJW55" s="548"/>
      <c r="FJX55" s="72"/>
      <c r="FJY55" s="72"/>
      <c r="FKK55" s="72"/>
      <c r="FKL55" s="73"/>
      <c r="FKM55" s="548"/>
      <c r="FKN55" s="72"/>
      <c r="FKO55" s="72"/>
      <c r="FLA55" s="72"/>
      <c r="FLB55" s="73"/>
      <c r="FLC55" s="548"/>
      <c r="FLD55" s="72"/>
      <c r="FLE55" s="72"/>
      <c r="FLQ55" s="72"/>
      <c r="FLR55" s="73"/>
      <c r="FLS55" s="548"/>
      <c r="FLT55" s="72"/>
      <c r="FLU55" s="72"/>
      <c r="FMG55" s="72"/>
      <c r="FMH55" s="73"/>
      <c r="FMI55" s="548"/>
      <c r="FMJ55" s="72"/>
      <c r="FMK55" s="72"/>
      <c r="FMW55" s="72"/>
      <c r="FMX55" s="73"/>
      <c r="FMY55" s="548"/>
      <c r="FMZ55" s="72"/>
      <c r="FNA55" s="72"/>
      <c r="FNM55" s="72"/>
      <c r="FNN55" s="73"/>
      <c r="FNO55" s="548"/>
      <c r="FNP55" s="72"/>
      <c r="FNQ55" s="72"/>
      <c r="FOC55" s="72"/>
      <c r="FOD55" s="73"/>
      <c r="FOE55" s="548"/>
      <c r="FOF55" s="72"/>
      <c r="FOG55" s="72"/>
      <c r="FOS55" s="72"/>
      <c r="FOT55" s="73"/>
      <c r="FOU55" s="548"/>
      <c r="FOV55" s="72"/>
      <c r="FOW55" s="72"/>
      <c r="FPI55" s="72"/>
      <c r="FPJ55" s="73"/>
      <c r="FPK55" s="548"/>
      <c r="FPL55" s="72"/>
      <c r="FPM55" s="72"/>
      <c r="FPY55" s="72"/>
      <c r="FPZ55" s="73"/>
      <c r="FQA55" s="548"/>
      <c r="FQB55" s="72"/>
      <c r="FQC55" s="72"/>
      <c r="FQO55" s="72"/>
      <c r="FQP55" s="73"/>
      <c r="FQQ55" s="548"/>
      <c r="FQR55" s="72"/>
      <c r="FQS55" s="72"/>
      <c r="FRE55" s="72"/>
      <c r="FRF55" s="73"/>
      <c r="FRG55" s="548"/>
      <c r="FRH55" s="72"/>
      <c r="FRI55" s="72"/>
      <c r="FRU55" s="72"/>
      <c r="FRV55" s="73"/>
      <c r="FRW55" s="548"/>
      <c r="FRX55" s="72"/>
      <c r="FRY55" s="72"/>
      <c r="FSK55" s="72"/>
      <c r="FSL55" s="73"/>
      <c r="FSM55" s="548"/>
      <c r="FSN55" s="72"/>
      <c r="FSO55" s="72"/>
      <c r="FTA55" s="72"/>
      <c r="FTB55" s="73"/>
      <c r="FTC55" s="548"/>
      <c r="FTD55" s="72"/>
      <c r="FTE55" s="72"/>
      <c r="FTQ55" s="72"/>
      <c r="FTR55" s="73"/>
      <c r="FTS55" s="548"/>
      <c r="FTT55" s="72"/>
      <c r="FTU55" s="72"/>
      <c r="FUG55" s="72"/>
      <c r="FUH55" s="73"/>
      <c r="FUI55" s="548"/>
      <c r="FUJ55" s="72"/>
      <c r="FUK55" s="72"/>
      <c r="FUW55" s="72"/>
      <c r="FUX55" s="73"/>
      <c r="FUY55" s="548"/>
      <c r="FUZ55" s="72"/>
      <c r="FVA55" s="72"/>
      <c r="FVM55" s="72"/>
      <c r="FVN55" s="73"/>
      <c r="FVO55" s="548"/>
      <c r="FVP55" s="72"/>
      <c r="FVQ55" s="72"/>
      <c r="FWC55" s="72"/>
      <c r="FWD55" s="73"/>
      <c r="FWE55" s="548"/>
      <c r="FWF55" s="72"/>
      <c r="FWG55" s="72"/>
      <c r="FWS55" s="72"/>
      <c r="FWT55" s="73"/>
      <c r="FWU55" s="548"/>
      <c r="FWV55" s="72"/>
      <c r="FWW55" s="72"/>
      <c r="FXI55" s="72"/>
      <c r="FXJ55" s="73"/>
      <c r="FXK55" s="548"/>
      <c r="FXL55" s="72"/>
      <c r="FXM55" s="72"/>
      <c r="FXY55" s="72"/>
      <c r="FXZ55" s="73"/>
      <c r="FYA55" s="548"/>
      <c r="FYB55" s="72"/>
      <c r="FYC55" s="72"/>
      <c r="FYO55" s="72"/>
      <c r="FYP55" s="73"/>
      <c r="FYQ55" s="548"/>
      <c r="FYR55" s="72"/>
      <c r="FYS55" s="72"/>
      <c r="FZE55" s="72"/>
      <c r="FZF55" s="73"/>
      <c r="FZG55" s="548"/>
      <c r="FZH55" s="72"/>
      <c r="FZI55" s="72"/>
      <c r="FZU55" s="72"/>
      <c r="FZV55" s="73"/>
      <c r="FZW55" s="548"/>
      <c r="FZX55" s="72"/>
      <c r="FZY55" s="72"/>
      <c r="GAK55" s="72"/>
      <c r="GAL55" s="73"/>
      <c r="GAM55" s="548"/>
      <c r="GAN55" s="72"/>
      <c r="GAO55" s="72"/>
      <c r="GBA55" s="72"/>
      <c r="GBB55" s="73"/>
      <c r="GBC55" s="548"/>
      <c r="GBD55" s="72"/>
      <c r="GBE55" s="72"/>
      <c r="GBQ55" s="72"/>
      <c r="GBR55" s="73"/>
      <c r="GBS55" s="548"/>
      <c r="GBT55" s="72"/>
      <c r="GBU55" s="72"/>
      <c r="GCG55" s="72"/>
      <c r="GCH55" s="73"/>
      <c r="GCI55" s="548"/>
      <c r="GCJ55" s="72"/>
      <c r="GCK55" s="72"/>
      <c r="GCW55" s="72"/>
      <c r="GCX55" s="73"/>
      <c r="GCY55" s="548"/>
      <c r="GCZ55" s="72"/>
      <c r="GDA55" s="72"/>
      <c r="GDM55" s="72"/>
      <c r="GDN55" s="73"/>
      <c r="GDO55" s="548"/>
      <c r="GDP55" s="72"/>
      <c r="GDQ55" s="72"/>
      <c r="GEC55" s="72"/>
      <c r="GED55" s="73"/>
      <c r="GEE55" s="548"/>
      <c r="GEF55" s="72"/>
      <c r="GEG55" s="72"/>
      <c r="GES55" s="72"/>
      <c r="GET55" s="73"/>
      <c r="GEU55" s="548"/>
      <c r="GEV55" s="72"/>
      <c r="GEW55" s="72"/>
      <c r="GFI55" s="72"/>
      <c r="GFJ55" s="73"/>
      <c r="GFK55" s="548"/>
      <c r="GFL55" s="72"/>
      <c r="GFM55" s="72"/>
      <c r="GFY55" s="72"/>
      <c r="GFZ55" s="73"/>
      <c r="GGA55" s="548"/>
      <c r="GGB55" s="72"/>
      <c r="GGC55" s="72"/>
      <c r="GGO55" s="72"/>
      <c r="GGP55" s="73"/>
      <c r="GGQ55" s="548"/>
      <c r="GGR55" s="72"/>
      <c r="GGS55" s="72"/>
      <c r="GHE55" s="72"/>
      <c r="GHF55" s="73"/>
      <c r="GHG55" s="548"/>
      <c r="GHH55" s="72"/>
      <c r="GHI55" s="72"/>
      <c r="GHU55" s="72"/>
      <c r="GHV55" s="73"/>
      <c r="GHW55" s="548"/>
      <c r="GHX55" s="72"/>
      <c r="GHY55" s="72"/>
      <c r="GIK55" s="72"/>
      <c r="GIL55" s="73"/>
      <c r="GIM55" s="548"/>
      <c r="GIN55" s="72"/>
      <c r="GIO55" s="72"/>
      <c r="GJA55" s="72"/>
      <c r="GJB55" s="73"/>
      <c r="GJC55" s="548"/>
      <c r="GJD55" s="72"/>
      <c r="GJE55" s="72"/>
      <c r="GJQ55" s="72"/>
      <c r="GJR55" s="73"/>
      <c r="GJS55" s="548"/>
      <c r="GJT55" s="72"/>
      <c r="GJU55" s="72"/>
      <c r="GKG55" s="72"/>
      <c r="GKH55" s="73"/>
      <c r="GKI55" s="548"/>
      <c r="GKJ55" s="72"/>
      <c r="GKK55" s="72"/>
      <c r="GKW55" s="72"/>
      <c r="GKX55" s="73"/>
      <c r="GKY55" s="548"/>
      <c r="GKZ55" s="72"/>
      <c r="GLA55" s="72"/>
      <c r="GLM55" s="72"/>
      <c r="GLN55" s="73"/>
      <c r="GLO55" s="548"/>
      <c r="GLP55" s="72"/>
      <c r="GLQ55" s="72"/>
      <c r="GMC55" s="72"/>
      <c r="GMD55" s="73"/>
      <c r="GME55" s="548"/>
      <c r="GMF55" s="72"/>
      <c r="GMG55" s="72"/>
      <c r="GMS55" s="72"/>
      <c r="GMT55" s="73"/>
      <c r="GMU55" s="548"/>
      <c r="GMV55" s="72"/>
      <c r="GMW55" s="72"/>
      <c r="GNI55" s="72"/>
      <c r="GNJ55" s="73"/>
      <c r="GNK55" s="548"/>
      <c r="GNL55" s="72"/>
      <c r="GNM55" s="72"/>
      <c r="GNY55" s="72"/>
      <c r="GNZ55" s="73"/>
      <c r="GOA55" s="548"/>
      <c r="GOB55" s="72"/>
      <c r="GOC55" s="72"/>
      <c r="GOO55" s="72"/>
      <c r="GOP55" s="73"/>
      <c r="GOQ55" s="548"/>
      <c r="GOR55" s="72"/>
      <c r="GOS55" s="72"/>
      <c r="GPE55" s="72"/>
      <c r="GPF55" s="73"/>
      <c r="GPG55" s="548"/>
      <c r="GPH55" s="72"/>
      <c r="GPI55" s="72"/>
      <c r="GPU55" s="72"/>
      <c r="GPV55" s="73"/>
      <c r="GPW55" s="548"/>
      <c r="GPX55" s="72"/>
      <c r="GPY55" s="72"/>
      <c r="GQK55" s="72"/>
      <c r="GQL55" s="73"/>
      <c r="GQM55" s="548"/>
      <c r="GQN55" s="72"/>
      <c r="GQO55" s="72"/>
      <c r="GRA55" s="72"/>
      <c r="GRB55" s="73"/>
      <c r="GRC55" s="548"/>
      <c r="GRD55" s="72"/>
      <c r="GRE55" s="72"/>
      <c r="GRQ55" s="72"/>
      <c r="GRR55" s="73"/>
      <c r="GRS55" s="548"/>
      <c r="GRT55" s="72"/>
      <c r="GRU55" s="72"/>
      <c r="GSG55" s="72"/>
      <c r="GSH55" s="73"/>
      <c r="GSI55" s="548"/>
      <c r="GSJ55" s="72"/>
      <c r="GSK55" s="72"/>
      <c r="GSW55" s="72"/>
      <c r="GSX55" s="73"/>
      <c r="GSY55" s="548"/>
      <c r="GSZ55" s="72"/>
      <c r="GTA55" s="72"/>
      <c r="GTM55" s="72"/>
      <c r="GTN55" s="73"/>
      <c r="GTO55" s="548"/>
      <c r="GTP55" s="72"/>
      <c r="GTQ55" s="72"/>
      <c r="GUC55" s="72"/>
      <c r="GUD55" s="73"/>
      <c r="GUE55" s="548"/>
      <c r="GUF55" s="72"/>
      <c r="GUG55" s="72"/>
      <c r="GUS55" s="72"/>
      <c r="GUT55" s="73"/>
      <c r="GUU55" s="548"/>
      <c r="GUV55" s="72"/>
      <c r="GUW55" s="72"/>
      <c r="GVI55" s="72"/>
      <c r="GVJ55" s="73"/>
      <c r="GVK55" s="548"/>
      <c r="GVL55" s="72"/>
      <c r="GVM55" s="72"/>
      <c r="GVY55" s="72"/>
      <c r="GVZ55" s="73"/>
      <c r="GWA55" s="548"/>
      <c r="GWB55" s="72"/>
      <c r="GWC55" s="72"/>
      <c r="GWO55" s="72"/>
      <c r="GWP55" s="73"/>
      <c r="GWQ55" s="548"/>
      <c r="GWR55" s="72"/>
      <c r="GWS55" s="72"/>
      <c r="GXE55" s="72"/>
      <c r="GXF55" s="73"/>
      <c r="GXG55" s="548"/>
      <c r="GXH55" s="72"/>
      <c r="GXI55" s="72"/>
      <c r="GXU55" s="72"/>
      <c r="GXV55" s="73"/>
      <c r="GXW55" s="548"/>
      <c r="GXX55" s="72"/>
      <c r="GXY55" s="72"/>
      <c r="GYK55" s="72"/>
      <c r="GYL55" s="73"/>
      <c r="GYM55" s="548"/>
      <c r="GYN55" s="72"/>
      <c r="GYO55" s="72"/>
      <c r="GZA55" s="72"/>
      <c r="GZB55" s="73"/>
      <c r="GZC55" s="548"/>
      <c r="GZD55" s="72"/>
      <c r="GZE55" s="72"/>
      <c r="GZQ55" s="72"/>
      <c r="GZR55" s="73"/>
      <c r="GZS55" s="548"/>
      <c r="GZT55" s="72"/>
      <c r="GZU55" s="72"/>
      <c r="HAG55" s="72"/>
      <c r="HAH55" s="73"/>
      <c r="HAI55" s="548"/>
      <c r="HAJ55" s="72"/>
      <c r="HAK55" s="72"/>
      <c r="HAW55" s="72"/>
      <c r="HAX55" s="73"/>
      <c r="HAY55" s="548"/>
      <c r="HAZ55" s="72"/>
      <c r="HBA55" s="72"/>
      <c r="HBM55" s="72"/>
      <c r="HBN55" s="73"/>
      <c r="HBO55" s="548"/>
      <c r="HBP55" s="72"/>
      <c r="HBQ55" s="72"/>
      <c r="HCC55" s="72"/>
      <c r="HCD55" s="73"/>
      <c r="HCE55" s="548"/>
      <c r="HCF55" s="72"/>
      <c r="HCG55" s="72"/>
      <c r="HCS55" s="72"/>
      <c r="HCT55" s="73"/>
      <c r="HCU55" s="548"/>
      <c r="HCV55" s="72"/>
      <c r="HCW55" s="72"/>
      <c r="HDI55" s="72"/>
      <c r="HDJ55" s="73"/>
      <c r="HDK55" s="548"/>
      <c r="HDL55" s="72"/>
      <c r="HDM55" s="72"/>
      <c r="HDY55" s="72"/>
      <c r="HDZ55" s="73"/>
      <c r="HEA55" s="548"/>
      <c r="HEB55" s="72"/>
      <c r="HEC55" s="72"/>
      <c r="HEO55" s="72"/>
      <c r="HEP55" s="73"/>
      <c r="HEQ55" s="548"/>
      <c r="HER55" s="72"/>
      <c r="HES55" s="72"/>
      <c r="HFE55" s="72"/>
      <c r="HFF55" s="73"/>
      <c r="HFG55" s="548"/>
      <c r="HFH55" s="72"/>
      <c r="HFI55" s="72"/>
      <c r="HFU55" s="72"/>
      <c r="HFV55" s="73"/>
      <c r="HFW55" s="548"/>
      <c r="HFX55" s="72"/>
      <c r="HFY55" s="72"/>
      <c r="HGK55" s="72"/>
      <c r="HGL55" s="73"/>
      <c r="HGM55" s="548"/>
      <c r="HGN55" s="72"/>
      <c r="HGO55" s="72"/>
      <c r="HHA55" s="72"/>
      <c r="HHB55" s="73"/>
      <c r="HHC55" s="548"/>
      <c r="HHD55" s="72"/>
      <c r="HHE55" s="72"/>
      <c r="HHQ55" s="72"/>
      <c r="HHR55" s="73"/>
      <c r="HHS55" s="548"/>
      <c r="HHT55" s="72"/>
      <c r="HHU55" s="72"/>
      <c r="HIG55" s="72"/>
      <c r="HIH55" s="73"/>
      <c r="HII55" s="548"/>
      <c r="HIJ55" s="72"/>
      <c r="HIK55" s="72"/>
      <c r="HIW55" s="72"/>
      <c r="HIX55" s="73"/>
      <c r="HIY55" s="548"/>
      <c r="HIZ55" s="72"/>
      <c r="HJA55" s="72"/>
      <c r="HJM55" s="72"/>
      <c r="HJN55" s="73"/>
      <c r="HJO55" s="548"/>
      <c r="HJP55" s="72"/>
      <c r="HJQ55" s="72"/>
      <c r="HKC55" s="72"/>
      <c r="HKD55" s="73"/>
      <c r="HKE55" s="548"/>
      <c r="HKF55" s="72"/>
      <c r="HKG55" s="72"/>
      <c r="HKS55" s="72"/>
      <c r="HKT55" s="73"/>
      <c r="HKU55" s="548"/>
      <c r="HKV55" s="72"/>
      <c r="HKW55" s="72"/>
      <c r="HLI55" s="72"/>
      <c r="HLJ55" s="73"/>
      <c r="HLK55" s="548"/>
      <c r="HLL55" s="72"/>
      <c r="HLM55" s="72"/>
      <c r="HLY55" s="72"/>
      <c r="HLZ55" s="73"/>
      <c r="HMA55" s="548"/>
      <c r="HMB55" s="72"/>
      <c r="HMC55" s="72"/>
      <c r="HMO55" s="72"/>
      <c r="HMP55" s="73"/>
      <c r="HMQ55" s="548"/>
      <c r="HMR55" s="72"/>
      <c r="HMS55" s="72"/>
      <c r="HNE55" s="72"/>
      <c r="HNF55" s="73"/>
      <c r="HNG55" s="548"/>
      <c r="HNH55" s="72"/>
      <c r="HNI55" s="72"/>
      <c r="HNU55" s="72"/>
      <c r="HNV55" s="73"/>
      <c r="HNW55" s="548"/>
      <c r="HNX55" s="72"/>
      <c r="HNY55" s="72"/>
      <c r="HOK55" s="72"/>
      <c r="HOL55" s="73"/>
      <c r="HOM55" s="548"/>
      <c r="HON55" s="72"/>
      <c r="HOO55" s="72"/>
      <c r="HPA55" s="72"/>
      <c r="HPB55" s="73"/>
      <c r="HPC55" s="548"/>
      <c r="HPD55" s="72"/>
      <c r="HPE55" s="72"/>
      <c r="HPQ55" s="72"/>
      <c r="HPR55" s="73"/>
      <c r="HPS55" s="548"/>
      <c r="HPT55" s="72"/>
      <c r="HPU55" s="72"/>
      <c r="HQG55" s="72"/>
      <c r="HQH55" s="73"/>
      <c r="HQI55" s="548"/>
      <c r="HQJ55" s="72"/>
      <c r="HQK55" s="72"/>
      <c r="HQW55" s="72"/>
      <c r="HQX55" s="73"/>
      <c r="HQY55" s="548"/>
      <c r="HQZ55" s="72"/>
      <c r="HRA55" s="72"/>
      <c r="HRM55" s="72"/>
      <c r="HRN55" s="73"/>
      <c r="HRO55" s="548"/>
      <c r="HRP55" s="72"/>
      <c r="HRQ55" s="72"/>
      <c r="HSC55" s="72"/>
      <c r="HSD55" s="73"/>
      <c r="HSE55" s="548"/>
      <c r="HSF55" s="72"/>
      <c r="HSG55" s="72"/>
      <c r="HSS55" s="72"/>
      <c r="HST55" s="73"/>
      <c r="HSU55" s="548"/>
      <c r="HSV55" s="72"/>
      <c r="HSW55" s="72"/>
      <c r="HTI55" s="72"/>
      <c r="HTJ55" s="73"/>
      <c r="HTK55" s="548"/>
      <c r="HTL55" s="72"/>
      <c r="HTM55" s="72"/>
      <c r="HTY55" s="72"/>
      <c r="HTZ55" s="73"/>
      <c r="HUA55" s="548"/>
      <c r="HUB55" s="72"/>
      <c r="HUC55" s="72"/>
      <c r="HUO55" s="72"/>
      <c r="HUP55" s="73"/>
      <c r="HUQ55" s="548"/>
      <c r="HUR55" s="72"/>
      <c r="HUS55" s="72"/>
      <c r="HVE55" s="72"/>
      <c r="HVF55" s="73"/>
      <c r="HVG55" s="548"/>
      <c r="HVH55" s="72"/>
      <c r="HVI55" s="72"/>
      <c r="HVU55" s="72"/>
      <c r="HVV55" s="73"/>
      <c r="HVW55" s="548"/>
      <c r="HVX55" s="72"/>
      <c r="HVY55" s="72"/>
      <c r="HWK55" s="72"/>
      <c r="HWL55" s="73"/>
      <c r="HWM55" s="548"/>
      <c r="HWN55" s="72"/>
      <c r="HWO55" s="72"/>
      <c r="HXA55" s="72"/>
      <c r="HXB55" s="73"/>
      <c r="HXC55" s="548"/>
      <c r="HXD55" s="72"/>
      <c r="HXE55" s="72"/>
      <c r="HXQ55" s="72"/>
      <c r="HXR55" s="73"/>
      <c r="HXS55" s="548"/>
      <c r="HXT55" s="72"/>
      <c r="HXU55" s="72"/>
      <c r="HYG55" s="72"/>
      <c r="HYH55" s="73"/>
      <c r="HYI55" s="548"/>
      <c r="HYJ55" s="72"/>
      <c r="HYK55" s="72"/>
      <c r="HYW55" s="72"/>
      <c r="HYX55" s="73"/>
      <c r="HYY55" s="548"/>
      <c r="HYZ55" s="72"/>
      <c r="HZA55" s="72"/>
      <c r="HZM55" s="72"/>
      <c r="HZN55" s="73"/>
      <c r="HZO55" s="548"/>
      <c r="HZP55" s="72"/>
      <c r="HZQ55" s="72"/>
      <c r="IAC55" s="72"/>
      <c r="IAD55" s="73"/>
      <c r="IAE55" s="548"/>
      <c r="IAF55" s="72"/>
      <c r="IAG55" s="72"/>
      <c r="IAS55" s="72"/>
      <c r="IAT55" s="73"/>
      <c r="IAU55" s="548"/>
      <c r="IAV55" s="72"/>
      <c r="IAW55" s="72"/>
      <c r="IBI55" s="72"/>
      <c r="IBJ55" s="73"/>
      <c r="IBK55" s="548"/>
      <c r="IBL55" s="72"/>
      <c r="IBM55" s="72"/>
      <c r="IBY55" s="72"/>
      <c r="IBZ55" s="73"/>
      <c r="ICA55" s="548"/>
      <c r="ICB55" s="72"/>
      <c r="ICC55" s="72"/>
      <c r="ICO55" s="72"/>
      <c r="ICP55" s="73"/>
      <c r="ICQ55" s="548"/>
      <c r="ICR55" s="72"/>
      <c r="ICS55" s="72"/>
      <c r="IDE55" s="72"/>
      <c r="IDF55" s="73"/>
      <c r="IDG55" s="548"/>
      <c r="IDH55" s="72"/>
      <c r="IDI55" s="72"/>
      <c r="IDU55" s="72"/>
      <c r="IDV55" s="73"/>
      <c r="IDW55" s="548"/>
      <c r="IDX55" s="72"/>
      <c r="IDY55" s="72"/>
      <c r="IEK55" s="72"/>
      <c r="IEL55" s="73"/>
      <c r="IEM55" s="548"/>
      <c r="IEN55" s="72"/>
      <c r="IEO55" s="72"/>
      <c r="IFA55" s="72"/>
      <c r="IFB55" s="73"/>
      <c r="IFC55" s="548"/>
      <c r="IFD55" s="72"/>
      <c r="IFE55" s="72"/>
      <c r="IFQ55" s="72"/>
      <c r="IFR55" s="73"/>
      <c r="IFS55" s="548"/>
      <c r="IFT55" s="72"/>
      <c r="IFU55" s="72"/>
      <c r="IGG55" s="72"/>
      <c r="IGH55" s="73"/>
      <c r="IGI55" s="548"/>
      <c r="IGJ55" s="72"/>
      <c r="IGK55" s="72"/>
      <c r="IGW55" s="72"/>
      <c r="IGX55" s="73"/>
      <c r="IGY55" s="548"/>
      <c r="IGZ55" s="72"/>
      <c r="IHA55" s="72"/>
      <c r="IHM55" s="72"/>
      <c r="IHN55" s="73"/>
      <c r="IHO55" s="548"/>
      <c r="IHP55" s="72"/>
      <c r="IHQ55" s="72"/>
      <c r="IIC55" s="72"/>
      <c r="IID55" s="73"/>
      <c r="IIE55" s="548"/>
      <c r="IIF55" s="72"/>
      <c r="IIG55" s="72"/>
      <c r="IIS55" s="72"/>
      <c r="IIT55" s="73"/>
      <c r="IIU55" s="548"/>
      <c r="IIV55" s="72"/>
      <c r="IIW55" s="72"/>
      <c r="IJI55" s="72"/>
      <c r="IJJ55" s="73"/>
      <c r="IJK55" s="548"/>
      <c r="IJL55" s="72"/>
      <c r="IJM55" s="72"/>
      <c r="IJY55" s="72"/>
      <c r="IJZ55" s="73"/>
      <c r="IKA55" s="548"/>
      <c r="IKB55" s="72"/>
      <c r="IKC55" s="72"/>
      <c r="IKO55" s="72"/>
      <c r="IKP55" s="73"/>
      <c r="IKQ55" s="548"/>
      <c r="IKR55" s="72"/>
      <c r="IKS55" s="72"/>
      <c r="ILE55" s="72"/>
      <c r="ILF55" s="73"/>
      <c r="ILG55" s="548"/>
      <c r="ILH55" s="72"/>
      <c r="ILI55" s="72"/>
      <c r="ILU55" s="72"/>
      <c r="ILV55" s="73"/>
      <c r="ILW55" s="548"/>
      <c r="ILX55" s="72"/>
      <c r="ILY55" s="72"/>
      <c r="IMK55" s="72"/>
      <c r="IML55" s="73"/>
      <c r="IMM55" s="548"/>
      <c r="IMN55" s="72"/>
      <c r="IMO55" s="72"/>
      <c r="INA55" s="72"/>
      <c r="INB55" s="73"/>
      <c r="INC55" s="548"/>
      <c r="IND55" s="72"/>
      <c r="INE55" s="72"/>
      <c r="INQ55" s="72"/>
      <c r="INR55" s="73"/>
      <c r="INS55" s="548"/>
      <c r="INT55" s="72"/>
      <c r="INU55" s="72"/>
      <c r="IOG55" s="72"/>
      <c r="IOH55" s="73"/>
      <c r="IOI55" s="548"/>
      <c r="IOJ55" s="72"/>
      <c r="IOK55" s="72"/>
      <c r="IOW55" s="72"/>
      <c r="IOX55" s="73"/>
      <c r="IOY55" s="548"/>
      <c r="IOZ55" s="72"/>
      <c r="IPA55" s="72"/>
      <c r="IPM55" s="72"/>
      <c r="IPN55" s="73"/>
      <c r="IPO55" s="548"/>
      <c r="IPP55" s="72"/>
      <c r="IPQ55" s="72"/>
      <c r="IQC55" s="72"/>
      <c r="IQD55" s="73"/>
      <c r="IQE55" s="548"/>
      <c r="IQF55" s="72"/>
      <c r="IQG55" s="72"/>
      <c r="IQS55" s="72"/>
      <c r="IQT55" s="73"/>
      <c r="IQU55" s="548"/>
      <c r="IQV55" s="72"/>
      <c r="IQW55" s="72"/>
      <c r="IRI55" s="72"/>
      <c r="IRJ55" s="73"/>
      <c r="IRK55" s="548"/>
      <c r="IRL55" s="72"/>
      <c r="IRM55" s="72"/>
      <c r="IRY55" s="72"/>
      <c r="IRZ55" s="73"/>
      <c r="ISA55" s="548"/>
      <c r="ISB55" s="72"/>
      <c r="ISC55" s="72"/>
      <c r="ISO55" s="72"/>
      <c r="ISP55" s="73"/>
      <c r="ISQ55" s="548"/>
      <c r="ISR55" s="72"/>
      <c r="ISS55" s="72"/>
      <c r="ITE55" s="72"/>
      <c r="ITF55" s="73"/>
      <c r="ITG55" s="548"/>
      <c r="ITH55" s="72"/>
      <c r="ITI55" s="72"/>
      <c r="ITU55" s="72"/>
      <c r="ITV55" s="73"/>
      <c r="ITW55" s="548"/>
      <c r="ITX55" s="72"/>
      <c r="ITY55" s="72"/>
      <c r="IUK55" s="72"/>
      <c r="IUL55" s="73"/>
      <c r="IUM55" s="548"/>
      <c r="IUN55" s="72"/>
      <c r="IUO55" s="72"/>
      <c r="IVA55" s="72"/>
      <c r="IVB55" s="73"/>
      <c r="IVC55" s="548"/>
      <c r="IVD55" s="72"/>
      <c r="IVE55" s="72"/>
      <c r="IVQ55" s="72"/>
      <c r="IVR55" s="73"/>
      <c r="IVS55" s="548"/>
      <c r="IVT55" s="72"/>
      <c r="IVU55" s="72"/>
      <c r="IWG55" s="72"/>
      <c r="IWH55" s="73"/>
      <c r="IWI55" s="548"/>
      <c r="IWJ55" s="72"/>
      <c r="IWK55" s="72"/>
      <c r="IWW55" s="72"/>
      <c r="IWX55" s="73"/>
      <c r="IWY55" s="548"/>
      <c r="IWZ55" s="72"/>
      <c r="IXA55" s="72"/>
      <c r="IXM55" s="72"/>
      <c r="IXN55" s="73"/>
      <c r="IXO55" s="548"/>
      <c r="IXP55" s="72"/>
      <c r="IXQ55" s="72"/>
      <c r="IYC55" s="72"/>
      <c r="IYD55" s="73"/>
      <c r="IYE55" s="548"/>
      <c r="IYF55" s="72"/>
      <c r="IYG55" s="72"/>
      <c r="IYS55" s="72"/>
      <c r="IYT55" s="73"/>
      <c r="IYU55" s="548"/>
      <c r="IYV55" s="72"/>
      <c r="IYW55" s="72"/>
      <c r="IZI55" s="72"/>
      <c r="IZJ55" s="73"/>
      <c r="IZK55" s="548"/>
      <c r="IZL55" s="72"/>
      <c r="IZM55" s="72"/>
      <c r="IZY55" s="72"/>
      <c r="IZZ55" s="73"/>
      <c r="JAA55" s="548"/>
      <c r="JAB55" s="72"/>
      <c r="JAC55" s="72"/>
      <c r="JAO55" s="72"/>
      <c r="JAP55" s="73"/>
      <c r="JAQ55" s="548"/>
      <c r="JAR55" s="72"/>
      <c r="JAS55" s="72"/>
      <c r="JBE55" s="72"/>
      <c r="JBF55" s="73"/>
      <c r="JBG55" s="548"/>
      <c r="JBH55" s="72"/>
      <c r="JBI55" s="72"/>
      <c r="JBU55" s="72"/>
      <c r="JBV55" s="73"/>
      <c r="JBW55" s="548"/>
      <c r="JBX55" s="72"/>
      <c r="JBY55" s="72"/>
      <c r="JCK55" s="72"/>
      <c r="JCL55" s="73"/>
      <c r="JCM55" s="548"/>
      <c r="JCN55" s="72"/>
      <c r="JCO55" s="72"/>
      <c r="JDA55" s="72"/>
      <c r="JDB55" s="73"/>
      <c r="JDC55" s="548"/>
      <c r="JDD55" s="72"/>
      <c r="JDE55" s="72"/>
      <c r="JDQ55" s="72"/>
      <c r="JDR55" s="73"/>
      <c r="JDS55" s="548"/>
      <c r="JDT55" s="72"/>
      <c r="JDU55" s="72"/>
      <c r="JEG55" s="72"/>
      <c r="JEH55" s="73"/>
      <c r="JEI55" s="548"/>
      <c r="JEJ55" s="72"/>
      <c r="JEK55" s="72"/>
      <c r="JEW55" s="72"/>
      <c r="JEX55" s="73"/>
      <c r="JEY55" s="548"/>
      <c r="JEZ55" s="72"/>
      <c r="JFA55" s="72"/>
      <c r="JFM55" s="72"/>
      <c r="JFN55" s="73"/>
      <c r="JFO55" s="548"/>
      <c r="JFP55" s="72"/>
      <c r="JFQ55" s="72"/>
      <c r="JGC55" s="72"/>
      <c r="JGD55" s="73"/>
      <c r="JGE55" s="548"/>
      <c r="JGF55" s="72"/>
      <c r="JGG55" s="72"/>
      <c r="JGS55" s="72"/>
      <c r="JGT55" s="73"/>
      <c r="JGU55" s="548"/>
      <c r="JGV55" s="72"/>
      <c r="JGW55" s="72"/>
      <c r="JHI55" s="72"/>
      <c r="JHJ55" s="73"/>
      <c r="JHK55" s="548"/>
      <c r="JHL55" s="72"/>
      <c r="JHM55" s="72"/>
      <c r="JHY55" s="72"/>
      <c r="JHZ55" s="73"/>
      <c r="JIA55" s="548"/>
      <c r="JIB55" s="72"/>
      <c r="JIC55" s="72"/>
      <c r="JIO55" s="72"/>
      <c r="JIP55" s="73"/>
      <c r="JIQ55" s="548"/>
      <c r="JIR55" s="72"/>
      <c r="JIS55" s="72"/>
      <c r="JJE55" s="72"/>
      <c r="JJF55" s="73"/>
      <c r="JJG55" s="548"/>
      <c r="JJH55" s="72"/>
      <c r="JJI55" s="72"/>
      <c r="JJU55" s="72"/>
      <c r="JJV55" s="73"/>
      <c r="JJW55" s="548"/>
      <c r="JJX55" s="72"/>
      <c r="JJY55" s="72"/>
      <c r="JKK55" s="72"/>
      <c r="JKL55" s="73"/>
      <c r="JKM55" s="548"/>
      <c r="JKN55" s="72"/>
      <c r="JKO55" s="72"/>
      <c r="JLA55" s="72"/>
      <c r="JLB55" s="73"/>
      <c r="JLC55" s="548"/>
      <c r="JLD55" s="72"/>
      <c r="JLE55" s="72"/>
      <c r="JLQ55" s="72"/>
      <c r="JLR55" s="73"/>
      <c r="JLS55" s="548"/>
      <c r="JLT55" s="72"/>
      <c r="JLU55" s="72"/>
      <c r="JMG55" s="72"/>
      <c r="JMH55" s="73"/>
      <c r="JMI55" s="548"/>
      <c r="JMJ55" s="72"/>
      <c r="JMK55" s="72"/>
      <c r="JMW55" s="72"/>
      <c r="JMX55" s="73"/>
      <c r="JMY55" s="548"/>
      <c r="JMZ55" s="72"/>
      <c r="JNA55" s="72"/>
      <c r="JNM55" s="72"/>
      <c r="JNN55" s="73"/>
      <c r="JNO55" s="548"/>
      <c r="JNP55" s="72"/>
      <c r="JNQ55" s="72"/>
      <c r="JOC55" s="72"/>
      <c r="JOD55" s="73"/>
      <c r="JOE55" s="548"/>
      <c r="JOF55" s="72"/>
      <c r="JOG55" s="72"/>
      <c r="JOS55" s="72"/>
      <c r="JOT55" s="73"/>
      <c r="JOU55" s="548"/>
      <c r="JOV55" s="72"/>
      <c r="JOW55" s="72"/>
      <c r="JPI55" s="72"/>
      <c r="JPJ55" s="73"/>
      <c r="JPK55" s="548"/>
      <c r="JPL55" s="72"/>
      <c r="JPM55" s="72"/>
      <c r="JPY55" s="72"/>
      <c r="JPZ55" s="73"/>
      <c r="JQA55" s="548"/>
      <c r="JQB55" s="72"/>
      <c r="JQC55" s="72"/>
      <c r="JQO55" s="72"/>
      <c r="JQP55" s="73"/>
      <c r="JQQ55" s="548"/>
      <c r="JQR55" s="72"/>
      <c r="JQS55" s="72"/>
      <c r="JRE55" s="72"/>
      <c r="JRF55" s="73"/>
      <c r="JRG55" s="548"/>
      <c r="JRH55" s="72"/>
      <c r="JRI55" s="72"/>
      <c r="JRU55" s="72"/>
      <c r="JRV55" s="73"/>
      <c r="JRW55" s="548"/>
      <c r="JRX55" s="72"/>
      <c r="JRY55" s="72"/>
      <c r="JSK55" s="72"/>
      <c r="JSL55" s="73"/>
      <c r="JSM55" s="548"/>
      <c r="JSN55" s="72"/>
      <c r="JSO55" s="72"/>
      <c r="JTA55" s="72"/>
      <c r="JTB55" s="73"/>
      <c r="JTC55" s="548"/>
      <c r="JTD55" s="72"/>
      <c r="JTE55" s="72"/>
      <c r="JTQ55" s="72"/>
      <c r="JTR55" s="73"/>
      <c r="JTS55" s="548"/>
      <c r="JTT55" s="72"/>
      <c r="JTU55" s="72"/>
      <c r="JUG55" s="72"/>
      <c r="JUH55" s="73"/>
      <c r="JUI55" s="548"/>
      <c r="JUJ55" s="72"/>
      <c r="JUK55" s="72"/>
      <c r="JUW55" s="72"/>
      <c r="JUX55" s="73"/>
      <c r="JUY55" s="548"/>
      <c r="JUZ55" s="72"/>
      <c r="JVA55" s="72"/>
      <c r="JVM55" s="72"/>
      <c r="JVN55" s="73"/>
      <c r="JVO55" s="548"/>
      <c r="JVP55" s="72"/>
      <c r="JVQ55" s="72"/>
      <c r="JWC55" s="72"/>
      <c r="JWD55" s="73"/>
      <c r="JWE55" s="548"/>
      <c r="JWF55" s="72"/>
      <c r="JWG55" s="72"/>
      <c r="JWS55" s="72"/>
      <c r="JWT55" s="73"/>
      <c r="JWU55" s="548"/>
      <c r="JWV55" s="72"/>
      <c r="JWW55" s="72"/>
      <c r="JXI55" s="72"/>
      <c r="JXJ55" s="73"/>
      <c r="JXK55" s="548"/>
      <c r="JXL55" s="72"/>
      <c r="JXM55" s="72"/>
      <c r="JXY55" s="72"/>
      <c r="JXZ55" s="73"/>
      <c r="JYA55" s="548"/>
      <c r="JYB55" s="72"/>
      <c r="JYC55" s="72"/>
      <c r="JYO55" s="72"/>
      <c r="JYP55" s="73"/>
      <c r="JYQ55" s="548"/>
      <c r="JYR55" s="72"/>
      <c r="JYS55" s="72"/>
      <c r="JZE55" s="72"/>
      <c r="JZF55" s="73"/>
      <c r="JZG55" s="548"/>
      <c r="JZH55" s="72"/>
      <c r="JZI55" s="72"/>
      <c r="JZU55" s="72"/>
      <c r="JZV55" s="73"/>
      <c r="JZW55" s="548"/>
      <c r="JZX55" s="72"/>
      <c r="JZY55" s="72"/>
      <c r="KAK55" s="72"/>
      <c r="KAL55" s="73"/>
      <c r="KAM55" s="548"/>
      <c r="KAN55" s="72"/>
      <c r="KAO55" s="72"/>
      <c r="KBA55" s="72"/>
      <c r="KBB55" s="73"/>
      <c r="KBC55" s="548"/>
      <c r="KBD55" s="72"/>
      <c r="KBE55" s="72"/>
      <c r="KBQ55" s="72"/>
      <c r="KBR55" s="73"/>
      <c r="KBS55" s="548"/>
      <c r="KBT55" s="72"/>
      <c r="KBU55" s="72"/>
      <c r="KCG55" s="72"/>
      <c r="KCH55" s="73"/>
      <c r="KCI55" s="548"/>
      <c r="KCJ55" s="72"/>
      <c r="KCK55" s="72"/>
      <c r="KCW55" s="72"/>
      <c r="KCX55" s="73"/>
      <c r="KCY55" s="548"/>
      <c r="KCZ55" s="72"/>
      <c r="KDA55" s="72"/>
      <c r="KDM55" s="72"/>
      <c r="KDN55" s="73"/>
      <c r="KDO55" s="548"/>
      <c r="KDP55" s="72"/>
      <c r="KDQ55" s="72"/>
      <c r="KEC55" s="72"/>
      <c r="KED55" s="73"/>
      <c r="KEE55" s="548"/>
      <c r="KEF55" s="72"/>
      <c r="KEG55" s="72"/>
      <c r="KES55" s="72"/>
      <c r="KET55" s="73"/>
      <c r="KEU55" s="548"/>
      <c r="KEV55" s="72"/>
      <c r="KEW55" s="72"/>
      <c r="KFI55" s="72"/>
      <c r="KFJ55" s="73"/>
      <c r="KFK55" s="548"/>
      <c r="KFL55" s="72"/>
      <c r="KFM55" s="72"/>
      <c r="KFY55" s="72"/>
      <c r="KFZ55" s="73"/>
      <c r="KGA55" s="548"/>
      <c r="KGB55" s="72"/>
      <c r="KGC55" s="72"/>
      <c r="KGO55" s="72"/>
      <c r="KGP55" s="73"/>
      <c r="KGQ55" s="548"/>
      <c r="KGR55" s="72"/>
      <c r="KGS55" s="72"/>
      <c r="KHE55" s="72"/>
      <c r="KHF55" s="73"/>
      <c r="KHG55" s="548"/>
      <c r="KHH55" s="72"/>
      <c r="KHI55" s="72"/>
      <c r="KHU55" s="72"/>
      <c r="KHV55" s="73"/>
      <c r="KHW55" s="548"/>
      <c r="KHX55" s="72"/>
      <c r="KHY55" s="72"/>
      <c r="KIK55" s="72"/>
      <c r="KIL55" s="73"/>
      <c r="KIM55" s="548"/>
      <c r="KIN55" s="72"/>
      <c r="KIO55" s="72"/>
      <c r="KJA55" s="72"/>
      <c r="KJB55" s="73"/>
      <c r="KJC55" s="548"/>
      <c r="KJD55" s="72"/>
      <c r="KJE55" s="72"/>
      <c r="KJQ55" s="72"/>
      <c r="KJR55" s="73"/>
      <c r="KJS55" s="548"/>
      <c r="KJT55" s="72"/>
      <c r="KJU55" s="72"/>
      <c r="KKG55" s="72"/>
      <c r="KKH55" s="73"/>
      <c r="KKI55" s="548"/>
      <c r="KKJ55" s="72"/>
      <c r="KKK55" s="72"/>
      <c r="KKW55" s="72"/>
      <c r="KKX55" s="73"/>
      <c r="KKY55" s="548"/>
      <c r="KKZ55" s="72"/>
      <c r="KLA55" s="72"/>
      <c r="KLM55" s="72"/>
      <c r="KLN55" s="73"/>
      <c r="KLO55" s="548"/>
      <c r="KLP55" s="72"/>
      <c r="KLQ55" s="72"/>
      <c r="KMC55" s="72"/>
      <c r="KMD55" s="73"/>
      <c r="KME55" s="548"/>
      <c r="KMF55" s="72"/>
      <c r="KMG55" s="72"/>
      <c r="KMS55" s="72"/>
      <c r="KMT55" s="73"/>
      <c r="KMU55" s="548"/>
      <c r="KMV55" s="72"/>
      <c r="KMW55" s="72"/>
      <c r="KNI55" s="72"/>
      <c r="KNJ55" s="73"/>
      <c r="KNK55" s="548"/>
      <c r="KNL55" s="72"/>
      <c r="KNM55" s="72"/>
      <c r="KNY55" s="72"/>
      <c r="KNZ55" s="73"/>
      <c r="KOA55" s="548"/>
      <c r="KOB55" s="72"/>
      <c r="KOC55" s="72"/>
      <c r="KOO55" s="72"/>
      <c r="KOP55" s="73"/>
      <c r="KOQ55" s="548"/>
      <c r="KOR55" s="72"/>
      <c r="KOS55" s="72"/>
      <c r="KPE55" s="72"/>
      <c r="KPF55" s="73"/>
      <c r="KPG55" s="548"/>
      <c r="KPH55" s="72"/>
      <c r="KPI55" s="72"/>
      <c r="KPU55" s="72"/>
      <c r="KPV55" s="73"/>
      <c r="KPW55" s="548"/>
      <c r="KPX55" s="72"/>
      <c r="KPY55" s="72"/>
      <c r="KQK55" s="72"/>
      <c r="KQL55" s="73"/>
      <c r="KQM55" s="548"/>
      <c r="KQN55" s="72"/>
      <c r="KQO55" s="72"/>
      <c r="KRA55" s="72"/>
      <c r="KRB55" s="73"/>
      <c r="KRC55" s="548"/>
      <c r="KRD55" s="72"/>
      <c r="KRE55" s="72"/>
      <c r="KRQ55" s="72"/>
      <c r="KRR55" s="73"/>
      <c r="KRS55" s="548"/>
      <c r="KRT55" s="72"/>
      <c r="KRU55" s="72"/>
      <c r="KSG55" s="72"/>
      <c r="KSH55" s="73"/>
      <c r="KSI55" s="548"/>
      <c r="KSJ55" s="72"/>
      <c r="KSK55" s="72"/>
      <c r="KSW55" s="72"/>
      <c r="KSX55" s="73"/>
      <c r="KSY55" s="548"/>
      <c r="KSZ55" s="72"/>
      <c r="KTA55" s="72"/>
      <c r="KTM55" s="72"/>
      <c r="KTN55" s="73"/>
      <c r="KTO55" s="548"/>
      <c r="KTP55" s="72"/>
      <c r="KTQ55" s="72"/>
      <c r="KUC55" s="72"/>
      <c r="KUD55" s="73"/>
      <c r="KUE55" s="548"/>
      <c r="KUF55" s="72"/>
      <c r="KUG55" s="72"/>
      <c r="KUS55" s="72"/>
      <c r="KUT55" s="73"/>
      <c r="KUU55" s="548"/>
      <c r="KUV55" s="72"/>
      <c r="KUW55" s="72"/>
      <c r="KVI55" s="72"/>
      <c r="KVJ55" s="73"/>
      <c r="KVK55" s="548"/>
      <c r="KVL55" s="72"/>
      <c r="KVM55" s="72"/>
      <c r="KVY55" s="72"/>
      <c r="KVZ55" s="73"/>
      <c r="KWA55" s="548"/>
      <c r="KWB55" s="72"/>
      <c r="KWC55" s="72"/>
      <c r="KWO55" s="72"/>
      <c r="KWP55" s="73"/>
      <c r="KWQ55" s="548"/>
      <c r="KWR55" s="72"/>
      <c r="KWS55" s="72"/>
      <c r="KXE55" s="72"/>
      <c r="KXF55" s="73"/>
      <c r="KXG55" s="548"/>
      <c r="KXH55" s="72"/>
      <c r="KXI55" s="72"/>
      <c r="KXU55" s="72"/>
      <c r="KXV55" s="73"/>
      <c r="KXW55" s="548"/>
      <c r="KXX55" s="72"/>
      <c r="KXY55" s="72"/>
      <c r="KYK55" s="72"/>
      <c r="KYL55" s="73"/>
      <c r="KYM55" s="548"/>
      <c r="KYN55" s="72"/>
      <c r="KYO55" s="72"/>
      <c r="KZA55" s="72"/>
      <c r="KZB55" s="73"/>
      <c r="KZC55" s="548"/>
      <c r="KZD55" s="72"/>
      <c r="KZE55" s="72"/>
      <c r="KZQ55" s="72"/>
      <c r="KZR55" s="73"/>
      <c r="KZS55" s="548"/>
      <c r="KZT55" s="72"/>
      <c r="KZU55" s="72"/>
      <c r="LAG55" s="72"/>
      <c r="LAH55" s="73"/>
      <c r="LAI55" s="548"/>
      <c r="LAJ55" s="72"/>
      <c r="LAK55" s="72"/>
      <c r="LAW55" s="72"/>
      <c r="LAX55" s="73"/>
      <c r="LAY55" s="548"/>
      <c r="LAZ55" s="72"/>
      <c r="LBA55" s="72"/>
      <c r="LBM55" s="72"/>
      <c r="LBN55" s="73"/>
      <c r="LBO55" s="548"/>
      <c r="LBP55" s="72"/>
      <c r="LBQ55" s="72"/>
      <c r="LCC55" s="72"/>
      <c r="LCD55" s="73"/>
      <c r="LCE55" s="548"/>
      <c r="LCF55" s="72"/>
      <c r="LCG55" s="72"/>
      <c r="LCS55" s="72"/>
      <c r="LCT55" s="73"/>
      <c r="LCU55" s="548"/>
      <c r="LCV55" s="72"/>
      <c r="LCW55" s="72"/>
      <c r="LDI55" s="72"/>
      <c r="LDJ55" s="73"/>
      <c r="LDK55" s="548"/>
      <c r="LDL55" s="72"/>
      <c r="LDM55" s="72"/>
      <c r="LDY55" s="72"/>
      <c r="LDZ55" s="73"/>
      <c r="LEA55" s="548"/>
      <c r="LEB55" s="72"/>
      <c r="LEC55" s="72"/>
      <c r="LEO55" s="72"/>
      <c r="LEP55" s="73"/>
      <c r="LEQ55" s="548"/>
      <c r="LER55" s="72"/>
      <c r="LES55" s="72"/>
      <c r="LFE55" s="72"/>
      <c r="LFF55" s="73"/>
      <c r="LFG55" s="548"/>
      <c r="LFH55" s="72"/>
      <c r="LFI55" s="72"/>
      <c r="LFU55" s="72"/>
      <c r="LFV55" s="73"/>
      <c r="LFW55" s="548"/>
      <c r="LFX55" s="72"/>
      <c r="LFY55" s="72"/>
      <c r="LGK55" s="72"/>
      <c r="LGL55" s="73"/>
      <c r="LGM55" s="548"/>
      <c r="LGN55" s="72"/>
      <c r="LGO55" s="72"/>
      <c r="LHA55" s="72"/>
      <c r="LHB55" s="73"/>
      <c r="LHC55" s="548"/>
      <c r="LHD55" s="72"/>
      <c r="LHE55" s="72"/>
      <c r="LHQ55" s="72"/>
      <c r="LHR55" s="73"/>
      <c r="LHS55" s="548"/>
      <c r="LHT55" s="72"/>
      <c r="LHU55" s="72"/>
      <c r="LIG55" s="72"/>
      <c r="LIH55" s="73"/>
      <c r="LII55" s="548"/>
      <c r="LIJ55" s="72"/>
      <c r="LIK55" s="72"/>
      <c r="LIW55" s="72"/>
      <c r="LIX55" s="73"/>
      <c r="LIY55" s="548"/>
      <c r="LIZ55" s="72"/>
      <c r="LJA55" s="72"/>
      <c r="LJM55" s="72"/>
      <c r="LJN55" s="73"/>
      <c r="LJO55" s="548"/>
      <c r="LJP55" s="72"/>
      <c r="LJQ55" s="72"/>
      <c r="LKC55" s="72"/>
      <c r="LKD55" s="73"/>
      <c r="LKE55" s="548"/>
      <c r="LKF55" s="72"/>
      <c r="LKG55" s="72"/>
      <c r="LKS55" s="72"/>
      <c r="LKT55" s="73"/>
      <c r="LKU55" s="548"/>
      <c r="LKV55" s="72"/>
      <c r="LKW55" s="72"/>
      <c r="LLI55" s="72"/>
      <c r="LLJ55" s="73"/>
      <c r="LLK55" s="548"/>
      <c r="LLL55" s="72"/>
      <c r="LLM55" s="72"/>
      <c r="LLY55" s="72"/>
      <c r="LLZ55" s="73"/>
      <c r="LMA55" s="548"/>
      <c r="LMB55" s="72"/>
      <c r="LMC55" s="72"/>
      <c r="LMO55" s="72"/>
      <c r="LMP55" s="73"/>
      <c r="LMQ55" s="548"/>
      <c r="LMR55" s="72"/>
      <c r="LMS55" s="72"/>
      <c r="LNE55" s="72"/>
      <c r="LNF55" s="73"/>
      <c r="LNG55" s="548"/>
      <c r="LNH55" s="72"/>
      <c r="LNI55" s="72"/>
      <c r="LNU55" s="72"/>
      <c r="LNV55" s="73"/>
      <c r="LNW55" s="548"/>
      <c r="LNX55" s="72"/>
      <c r="LNY55" s="72"/>
      <c r="LOK55" s="72"/>
      <c r="LOL55" s="73"/>
      <c r="LOM55" s="548"/>
      <c r="LON55" s="72"/>
      <c r="LOO55" s="72"/>
      <c r="LPA55" s="72"/>
      <c r="LPB55" s="73"/>
      <c r="LPC55" s="548"/>
      <c r="LPD55" s="72"/>
      <c r="LPE55" s="72"/>
      <c r="LPQ55" s="72"/>
      <c r="LPR55" s="73"/>
      <c r="LPS55" s="548"/>
      <c r="LPT55" s="72"/>
      <c r="LPU55" s="72"/>
      <c r="LQG55" s="72"/>
      <c r="LQH55" s="73"/>
      <c r="LQI55" s="548"/>
      <c r="LQJ55" s="72"/>
      <c r="LQK55" s="72"/>
      <c r="LQW55" s="72"/>
      <c r="LQX55" s="73"/>
      <c r="LQY55" s="548"/>
      <c r="LQZ55" s="72"/>
      <c r="LRA55" s="72"/>
      <c r="LRM55" s="72"/>
      <c r="LRN55" s="73"/>
      <c r="LRO55" s="548"/>
      <c r="LRP55" s="72"/>
      <c r="LRQ55" s="72"/>
      <c r="LSC55" s="72"/>
      <c r="LSD55" s="73"/>
      <c r="LSE55" s="548"/>
      <c r="LSF55" s="72"/>
      <c r="LSG55" s="72"/>
      <c r="LSS55" s="72"/>
      <c r="LST55" s="73"/>
      <c r="LSU55" s="548"/>
      <c r="LSV55" s="72"/>
      <c r="LSW55" s="72"/>
      <c r="LTI55" s="72"/>
      <c r="LTJ55" s="73"/>
      <c r="LTK55" s="548"/>
      <c r="LTL55" s="72"/>
      <c r="LTM55" s="72"/>
      <c r="LTY55" s="72"/>
      <c r="LTZ55" s="73"/>
      <c r="LUA55" s="548"/>
      <c r="LUB55" s="72"/>
      <c r="LUC55" s="72"/>
      <c r="LUO55" s="72"/>
      <c r="LUP55" s="73"/>
      <c r="LUQ55" s="548"/>
      <c r="LUR55" s="72"/>
      <c r="LUS55" s="72"/>
      <c r="LVE55" s="72"/>
      <c r="LVF55" s="73"/>
      <c r="LVG55" s="548"/>
      <c r="LVH55" s="72"/>
      <c r="LVI55" s="72"/>
      <c r="LVU55" s="72"/>
      <c r="LVV55" s="73"/>
      <c r="LVW55" s="548"/>
      <c r="LVX55" s="72"/>
      <c r="LVY55" s="72"/>
      <c r="LWK55" s="72"/>
      <c r="LWL55" s="73"/>
      <c r="LWM55" s="548"/>
      <c r="LWN55" s="72"/>
      <c r="LWO55" s="72"/>
      <c r="LXA55" s="72"/>
      <c r="LXB55" s="73"/>
      <c r="LXC55" s="548"/>
      <c r="LXD55" s="72"/>
      <c r="LXE55" s="72"/>
      <c r="LXQ55" s="72"/>
      <c r="LXR55" s="73"/>
      <c r="LXS55" s="548"/>
      <c r="LXT55" s="72"/>
      <c r="LXU55" s="72"/>
      <c r="LYG55" s="72"/>
      <c r="LYH55" s="73"/>
      <c r="LYI55" s="548"/>
      <c r="LYJ55" s="72"/>
      <c r="LYK55" s="72"/>
      <c r="LYW55" s="72"/>
      <c r="LYX55" s="73"/>
      <c r="LYY55" s="548"/>
      <c r="LYZ55" s="72"/>
      <c r="LZA55" s="72"/>
      <c r="LZM55" s="72"/>
      <c r="LZN55" s="73"/>
      <c r="LZO55" s="548"/>
      <c r="LZP55" s="72"/>
      <c r="LZQ55" s="72"/>
      <c r="MAC55" s="72"/>
      <c r="MAD55" s="73"/>
      <c r="MAE55" s="548"/>
      <c r="MAF55" s="72"/>
      <c r="MAG55" s="72"/>
      <c r="MAS55" s="72"/>
      <c r="MAT55" s="73"/>
      <c r="MAU55" s="548"/>
      <c r="MAV55" s="72"/>
      <c r="MAW55" s="72"/>
      <c r="MBI55" s="72"/>
      <c r="MBJ55" s="73"/>
      <c r="MBK55" s="548"/>
      <c r="MBL55" s="72"/>
      <c r="MBM55" s="72"/>
      <c r="MBY55" s="72"/>
      <c r="MBZ55" s="73"/>
      <c r="MCA55" s="548"/>
      <c r="MCB55" s="72"/>
      <c r="MCC55" s="72"/>
      <c r="MCO55" s="72"/>
      <c r="MCP55" s="73"/>
      <c r="MCQ55" s="548"/>
      <c r="MCR55" s="72"/>
      <c r="MCS55" s="72"/>
      <c r="MDE55" s="72"/>
      <c r="MDF55" s="73"/>
      <c r="MDG55" s="548"/>
      <c r="MDH55" s="72"/>
      <c r="MDI55" s="72"/>
      <c r="MDU55" s="72"/>
      <c r="MDV55" s="73"/>
      <c r="MDW55" s="548"/>
      <c r="MDX55" s="72"/>
      <c r="MDY55" s="72"/>
      <c r="MEK55" s="72"/>
      <c r="MEL55" s="73"/>
      <c r="MEM55" s="548"/>
      <c r="MEN55" s="72"/>
      <c r="MEO55" s="72"/>
      <c r="MFA55" s="72"/>
      <c r="MFB55" s="73"/>
      <c r="MFC55" s="548"/>
      <c r="MFD55" s="72"/>
      <c r="MFE55" s="72"/>
      <c r="MFQ55" s="72"/>
      <c r="MFR55" s="73"/>
      <c r="MFS55" s="548"/>
      <c r="MFT55" s="72"/>
      <c r="MFU55" s="72"/>
      <c r="MGG55" s="72"/>
      <c r="MGH55" s="73"/>
      <c r="MGI55" s="548"/>
      <c r="MGJ55" s="72"/>
      <c r="MGK55" s="72"/>
      <c r="MGW55" s="72"/>
      <c r="MGX55" s="73"/>
      <c r="MGY55" s="548"/>
      <c r="MGZ55" s="72"/>
      <c r="MHA55" s="72"/>
      <c r="MHM55" s="72"/>
      <c r="MHN55" s="73"/>
      <c r="MHO55" s="548"/>
      <c r="MHP55" s="72"/>
      <c r="MHQ55" s="72"/>
      <c r="MIC55" s="72"/>
      <c r="MID55" s="73"/>
      <c r="MIE55" s="548"/>
      <c r="MIF55" s="72"/>
      <c r="MIG55" s="72"/>
      <c r="MIS55" s="72"/>
      <c r="MIT55" s="73"/>
      <c r="MIU55" s="548"/>
      <c r="MIV55" s="72"/>
      <c r="MIW55" s="72"/>
      <c r="MJI55" s="72"/>
      <c r="MJJ55" s="73"/>
      <c r="MJK55" s="548"/>
      <c r="MJL55" s="72"/>
      <c r="MJM55" s="72"/>
      <c r="MJY55" s="72"/>
      <c r="MJZ55" s="73"/>
      <c r="MKA55" s="548"/>
      <c r="MKB55" s="72"/>
      <c r="MKC55" s="72"/>
      <c r="MKO55" s="72"/>
      <c r="MKP55" s="73"/>
      <c r="MKQ55" s="548"/>
      <c r="MKR55" s="72"/>
      <c r="MKS55" s="72"/>
      <c r="MLE55" s="72"/>
      <c r="MLF55" s="73"/>
      <c r="MLG55" s="548"/>
      <c r="MLH55" s="72"/>
      <c r="MLI55" s="72"/>
      <c r="MLU55" s="72"/>
      <c r="MLV55" s="73"/>
      <c r="MLW55" s="548"/>
      <c r="MLX55" s="72"/>
      <c r="MLY55" s="72"/>
      <c r="MMK55" s="72"/>
      <c r="MML55" s="73"/>
      <c r="MMM55" s="548"/>
      <c r="MMN55" s="72"/>
      <c r="MMO55" s="72"/>
      <c r="MNA55" s="72"/>
      <c r="MNB55" s="73"/>
      <c r="MNC55" s="548"/>
      <c r="MND55" s="72"/>
      <c r="MNE55" s="72"/>
      <c r="MNQ55" s="72"/>
      <c r="MNR55" s="73"/>
      <c r="MNS55" s="548"/>
      <c r="MNT55" s="72"/>
      <c r="MNU55" s="72"/>
      <c r="MOG55" s="72"/>
      <c r="MOH55" s="73"/>
      <c r="MOI55" s="548"/>
      <c r="MOJ55" s="72"/>
      <c r="MOK55" s="72"/>
      <c r="MOW55" s="72"/>
      <c r="MOX55" s="73"/>
      <c r="MOY55" s="548"/>
      <c r="MOZ55" s="72"/>
      <c r="MPA55" s="72"/>
      <c r="MPM55" s="72"/>
      <c r="MPN55" s="73"/>
      <c r="MPO55" s="548"/>
      <c r="MPP55" s="72"/>
      <c r="MPQ55" s="72"/>
      <c r="MQC55" s="72"/>
      <c r="MQD55" s="73"/>
      <c r="MQE55" s="548"/>
      <c r="MQF55" s="72"/>
      <c r="MQG55" s="72"/>
      <c r="MQS55" s="72"/>
      <c r="MQT55" s="73"/>
      <c r="MQU55" s="548"/>
      <c r="MQV55" s="72"/>
      <c r="MQW55" s="72"/>
      <c r="MRI55" s="72"/>
      <c r="MRJ55" s="73"/>
      <c r="MRK55" s="548"/>
      <c r="MRL55" s="72"/>
      <c r="MRM55" s="72"/>
      <c r="MRY55" s="72"/>
      <c r="MRZ55" s="73"/>
      <c r="MSA55" s="548"/>
      <c r="MSB55" s="72"/>
      <c r="MSC55" s="72"/>
      <c r="MSO55" s="72"/>
      <c r="MSP55" s="73"/>
      <c r="MSQ55" s="548"/>
      <c r="MSR55" s="72"/>
      <c r="MSS55" s="72"/>
      <c r="MTE55" s="72"/>
      <c r="MTF55" s="73"/>
      <c r="MTG55" s="548"/>
      <c r="MTH55" s="72"/>
      <c r="MTI55" s="72"/>
      <c r="MTU55" s="72"/>
      <c r="MTV55" s="73"/>
      <c r="MTW55" s="548"/>
      <c r="MTX55" s="72"/>
      <c r="MTY55" s="72"/>
      <c r="MUK55" s="72"/>
      <c r="MUL55" s="73"/>
      <c r="MUM55" s="548"/>
      <c r="MUN55" s="72"/>
      <c r="MUO55" s="72"/>
      <c r="MVA55" s="72"/>
      <c r="MVB55" s="73"/>
      <c r="MVC55" s="548"/>
      <c r="MVD55" s="72"/>
      <c r="MVE55" s="72"/>
      <c r="MVQ55" s="72"/>
      <c r="MVR55" s="73"/>
      <c r="MVS55" s="548"/>
      <c r="MVT55" s="72"/>
      <c r="MVU55" s="72"/>
      <c r="MWG55" s="72"/>
      <c r="MWH55" s="73"/>
      <c r="MWI55" s="548"/>
      <c r="MWJ55" s="72"/>
      <c r="MWK55" s="72"/>
      <c r="MWW55" s="72"/>
      <c r="MWX55" s="73"/>
      <c r="MWY55" s="548"/>
      <c r="MWZ55" s="72"/>
      <c r="MXA55" s="72"/>
      <c r="MXM55" s="72"/>
      <c r="MXN55" s="73"/>
      <c r="MXO55" s="548"/>
      <c r="MXP55" s="72"/>
      <c r="MXQ55" s="72"/>
      <c r="MYC55" s="72"/>
      <c r="MYD55" s="73"/>
      <c r="MYE55" s="548"/>
      <c r="MYF55" s="72"/>
      <c r="MYG55" s="72"/>
      <c r="MYS55" s="72"/>
      <c r="MYT55" s="73"/>
      <c r="MYU55" s="548"/>
      <c r="MYV55" s="72"/>
      <c r="MYW55" s="72"/>
      <c r="MZI55" s="72"/>
      <c r="MZJ55" s="73"/>
      <c r="MZK55" s="548"/>
      <c r="MZL55" s="72"/>
      <c r="MZM55" s="72"/>
      <c r="MZY55" s="72"/>
      <c r="MZZ55" s="73"/>
      <c r="NAA55" s="548"/>
      <c r="NAB55" s="72"/>
      <c r="NAC55" s="72"/>
      <c r="NAO55" s="72"/>
      <c r="NAP55" s="73"/>
      <c r="NAQ55" s="548"/>
      <c r="NAR55" s="72"/>
      <c r="NAS55" s="72"/>
      <c r="NBE55" s="72"/>
      <c r="NBF55" s="73"/>
      <c r="NBG55" s="548"/>
      <c r="NBH55" s="72"/>
      <c r="NBI55" s="72"/>
      <c r="NBU55" s="72"/>
      <c r="NBV55" s="73"/>
      <c r="NBW55" s="548"/>
      <c r="NBX55" s="72"/>
      <c r="NBY55" s="72"/>
      <c r="NCK55" s="72"/>
      <c r="NCL55" s="73"/>
      <c r="NCM55" s="548"/>
      <c r="NCN55" s="72"/>
      <c r="NCO55" s="72"/>
      <c r="NDA55" s="72"/>
      <c r="NDB55" s="73"/>
      <c r="NDC55" s="548"/>
      <c r="NDD55" s="72"/>
      <c r="NDE55" s="72"/>
      <c r="NDQ55" s="72"/>
      <c r="NDR55" s="73"/>
      <c r="NDS55" s="548"/>
      <c r="NDT55" s="72"/>
      <c r="NDU55" s="72"/>
      <c r="NEG55" s="72"/>
      <c r="NEH55" s="73"/>
      <c r="NEI55" s="548"/>
      <c r="NEJ55" s="72"/>
      <c r="NEK55" s="72"/>
      <c r="NEW55" s="72"/>
      <c r="NEX55" s="73"/>
      <c r="NEY55" s="548"/>
      <c r="NEZ55" s="72"/>
      <c r="NFA55" s="72"/>
      <c r="NFM55" s="72"/>
      <c r="NFN55" s="73"/>
      <c r="NFO55" s="548"/>
      <c r="NFP55" s="72"/>
      <c r="NFQ55" s="72"/>
      <c r="NGC55" s="72"/>
      <c r="NGD55" s="73"/>
      <c r="NGE55" s="548"/>
      <c r="NGF55" s="72"/>
      <c r="NGG55" s="72"/>
      <c r="NGS55" s="72"/>
      <c r="NGT55" s="73"/>
      <c r="NGU55" s="548"/>
      <c r="NGV55" s="72"/>
      <c r="NGW55" s="72"/>
      <c r="NHI55" s="72"/>
      <c r="NHJ55" s="73"/>
      <c r="NHK55" s="548"/>
      <c r="NHL55" s="72"/>
      <c r="NHM55" s="72"/>
      <c r="NHY55" s="72"/>
      <c r="NHZ55" s="73"/>
      <c r="NIA55" s="548"/>
      <c r="NIB55" s="72"/>
      <c r="NIC55" s="72"/>
      <c r="NIO55" s="72"/>
      <c r="NIP55" s="73"/>
      <c r="NIQ55" s="548"/>
      <c r="NIR55" s="72"/>
      <c r="NIS55" s="72"/>
      <c r="NJE55" s="72"/>
      <c r="NJF55" s="73"/>
      <c r="NJG55" s="548"/>
      <c r="NJH55" s="72"/>
      <c r="NJI55" s="72"/>
      <c r="NJU55" s="72"/>
      <c r="NJV55" s="73"/>
      <c r="NJW55" s="548"/>
      <c r="NJX55" s="72"/>
      <c r="NJY55" s="72"/>
      <c r="NKK55" s="72"/>
      <c r="NKL55" s="73"/>
      <c r="NKM55" s="548"/>
      <c r="NKN55" s="72"/>
      <c r="NKO55" s="72"/>
      <c r="NLA55" s="72"/>
      <c r="NLB55" s="73"/>
      <c r="NLC55" s="548"/>
      <c r="NLD55" s="72"/>
      <c r="NLE55" s="72"/>
      <c r="NLQ55" s="72"/>
      <c r="NLR55" s="73"/>
      <c r="NLS55" s="548"/>
      <c r="NLT55" s="72"/>
      <c r="NLU55" s="72"/>
      <c r="NMG55" s="72"/>
      <c r="NMH55" s="73"/>
      <c r="NMI55" s="548"/>
      <c r="NMJ55" s="72"/>
      <c r="NMK55" s="72"/>
      <c r="NMW55" s="72"/>
      <c r="NMX55" s="73"/>
      <c r="NMY55" s="548"/>
      <c r="NMZ55" s="72"/>
      <c r="NNA55" s="72"/>
      <c r="NNM55" s="72"/>
      <c r="NNN55" s="73"/>
      <c r="NNO55" s="548"/>
      <c r="NNP55" s="72"/>
      <c r="NNQ55" s="72"/>
      <c r="NOC55" s="72"/>
      <c r="NOD55" s="73"/>
      <c r="NOE55" s="548"/>
      <c r="NOF55" s="72"/>
      <c r="NOG55" s="72"/>
      <c r="NOS55" s="72"/>
      <c r="NOT55" s="73"/>
      <c r="NOU55" s="548"/>
      <c r="NOV55" s="72"/>
      <c r="NOW55" s="72"/>
      <c r="NPI55" s="72"/>
      <c r="NPJ55" s="73"/>
      <c r="NPK55" s="548"/>
      <c r="NPL55" s="72"/>
      <c r="NPM55" s="72"/>
      <c r="NPY55" s="72"/>
      <c r="NPZ55" s="73"/>
      <c r="NQA55" s="548"/>
      <c r="NQB55" s="72"/>
      <c r="NQC55" s="72"/>
      <c r="NQO55" s="72"/>
      <c r="NQP55" s="73"/>
      <c r="NQQ55" s="548"/>
      <c r="NQR55" s="72"/>
      <c r="NQS55" s="72"/>
      <c r="NRE55" s="72"/>
      <c r="NRF55" s="73"/>
      <c r="NRG55" s="548"/>
      <c r="NRH55" s="72"/>
      <c r="NRI55" s="72"/>
      <c r="NRU55" s="72"/>
      <c r="NRV55" s="73"/>
      <c r="NRW55" s="548"/>
      <c r="NRX55" s="72"/>
      <c r="NRY55" s="72"/>
      <c r="NSK55" s="72"/>
      <c r="NSL55" s="73"/>
      <c r="NSM55" s="548"/>
      <c r="NSN55" s="72"/>
      <c r="NSO55" s="72"/>
      <c r="NTA55" s="72"/>
      <c r="NTB55" s="73"/>
      <c r="NTC55" s="548"/>
      <c r="NTD55" s="72"/>
      <c r="NTE55" s="72"/>
      <c r="NTQ55" s="72"/>
      <c r="NTR55" s="73"/>
      <c r="NTS55" s="548"/>
      <c r="NTT55" s="72"/>
      <c r="NTU55" s="72"/>
      <c r="NUG55" s="72"/>
      <c r="NUH55" s="73"/>
      <c r="NUI55" s="548"/>
      <c r="NUJ55" s="72"/>
      <c r="NUK55" s="72"/>
      <c r="NUW55" s="72"/>
      <c r="NUX55" s="73"/>
      <c r="NUY55" s="548"/>
      <c r="NUZ55" s="72"/>
      <c r="NVA55" s="72"/>
      <c r="NVM55" s="72"/>
      <c r="NVN55" s="73"/>
      <c r="NVO55" s="548"/>
      <c r="NVP55" s="72"/>
      <c r="NVQ55" s="72"/>
      <c r="NWC55" s="72"/>
      <c r="NWD55" s="73"/>
      <c r="NWE55" s="548"/>
      <c r="NWF55" s="72"/>
      <c r="NWG55" s="72"/>
      <c r="NWS55" s="72"/>
      <c r="NWT55" s="73"/>
      <c r="NWU55" s="548"/>
      <c r="NWV55" s="72"/>
      <c r="NWW55" s="72"/>
      <c r="NXI55" s="72"/>
      <c r="NXJ55" s="73"/>
      <c r="NXK55" s="548"/>
      <c r="NXL55" s="72"/>
      <c r="NXM55" s="72"/>
      <c r="NXY55" s="72"/>
      <c r="NXZ55" s="73"/>
      <c r="NYA55" s="548"/>
      <c r="NYB55" s="72"/>
      <c r="NYC55" s="72"/>
      <c r="NYO55" s="72"/>
      <c r="NYP55" s="73"/>
      <c r="NYQ55" s="548"/>
      <c r="NYR55" s="72"/>
      <c r="NYS55" s="72"/>
      <c r="NZE55" s="72"/>
      <c r="NZF55" s="73"/>
      <c r="NZG55" s="548"/>
      <c r="NZH55" s="72"/>
      <c r="NZI55" s="72"/>
      <c r="NZU55" s="72"/>
      <c r="NZV55" s="73"/>
      <c r="NZW55" s="548"/>
      <c r="NZX55" s="72"/>
      <c r="NZY55" s="72"/>
      <c r="OAK55" s="72"/>
      <c r="OAL55" s="73"/>
      <c r="OAM55" s="548"/>
      <c r="OAN55" s="72"/>
      <c r="OAO55" s="72"/>
      <c r="OBA55" s="72"/>
      <c r="OBB55" s="73"/>
      <c r="OBC55" s="548"/>
      <c r="OBD55" s="72"/>
      <c r="OBE55" s="72"/>
      <c r="OBQ55" s="72"/>
      <c r="OBR55" s="73"/>
      <c r="OBS55" s="548"/>
      <c r="OBT55" s="72"/>
      <c r="OBU55" s="72"/>
      <c r="OCG55" s="72"/>
      <c r="OCH55" s="73"/>
      <c r="OCI55" s="548"/>
      <c r="OCJ55" s="72"/>
      <c r="OCK55" s="72"/>
      <c r="OCW55" s="72"/>
      <c r="OCX55" s="73"/>
      <c r="OCY55" s="548"/>
      <c r="OCZ55" s="72"/>
      <c r="ODA55" s="72"/>
      <c r="ODM55" s="72"/>
      <c r="ODN55" s="73"/>
      <c r="ODO55" s="548"/>
      <c r="ODP55" s="72"/>
      <c r="ODQ55" s="72"/>
      <c r="OEC55" s="72"/>
      <c r="OED55" s="73"/>
      <c r="OEE55" s="548"/>
      <c r="OEF55" s="72"/>
      <c r="OEG55" s="72"/>
      <c r="OES55" s="72"/>
      <c r="OET55" s="73"/>
      <c r="OEU55" s="548"/>
      <c r="OEV55" s="72"/>
      <c r="OEW55" s="72"/>
      <c r="OFI55" s="72"/>
      <c r="OFJ55" s="73"/>
      <c r="OFK55" s="548"/>
      <c r="OFL55" s="72"/>
      <c r="OFM55" s="72"/>
      <c r="OFY55" s="72"/>
      <c r="OFZ55" s="73"/>
      <c r="OGA55" s="548"/>
      <c r="OGB55" s="72"/>
      <c r="OGC55" s="72"/>
      <c r="OGO55" s="72"/>
      <c r="OGP55" s="73"/>
      <c r="OGQ55" s="548"/>
      <c r="OGR55" s="72"/>
      <c r="OGS55" s="72"/>
      <c r="OHE55" s="72"/>
      <c r="OHF55" s="73"/>
      <c r="OHG55" s="548"/>
      <c r="OHH55" s="72"/>
      <c r="OHI55" s="72"/>
      <c r="OHU55" s="72"/>
      <c r="OHV55" s="73"/>
      <c r="OHW55" s="548"/>
      <c r="OHX55" s="72"/>
      <c r="OHY55" s="72"/>
      <c r="OIK55" s="72"/>
      <c r="OIL55" s="73"/>
      <c r="OIM55" s="548"/>
      <c r="OIN55" s="72"/>
      <c r="OIO55" s="72"/>
      <c r="OJA55" s="72"/>
      <c r="OJB55" s="73"/>
      <c r="OJC55" s="548"/>
      <c r="OJD55" s="72"/>
      <c r="OJE55" s="72"/>
      <c r="OJQ55" s="72"/>
      <c r="OJR55" s="73"/>
      <c r="OJS55" s="548"/>
      <c r="OJT55" s="72"/>
      <c r="OJU55" s="72"/>
      <c r="OKG55" s="72"/>
      <c r="OKH55" s="73"/>
      <c r="OKI55" s="548"/>
      <c r="OKJ55" s="72"/>
      <c r="OKK55" s="72"/>
      <c r="OKW55" s="72"/>
      <c r="OKX55" s="73"/>
      <c r="OKY55" s="548"/>
      <c r="OKZ55" s="72"/>
      <c r="OLA55" s="72"/>
      <c r="OLM55" s="72"/>
      <c r="OLN55" s="73"/>
      <c r="OLO55" s="548"/>
      <c r="OLP55" s="72"/>
      <c r="OLQ55" s="72"/>
      <c r="OMC55" s="72"/>
      <c r="OMD55" s="73"/>
      <c r="OME55" s="548"/>
      <c r="OMF55" s="72"/>
      <c r="OMG55" s="72"/>
      <c r="OMS55" s="72"/>
      <c r="OMT55" s="73"/>
      <c r="OMU55" s="548"/>
      <c r="OMV55" s="72"/>
      <c r="OMW55" s="72"/>
      <c r="ONI55" s="72"/>
      <c r="ONJ55" s="73"/>
      <c r="ONK55" s="548"/>
      <c r="ONL55" s="72"/>
      <c r="ONM55" s="72"/>
      <c r="ONY55" s="72"/>
      <c r="ONZ55" s="73"/>
      <c r="OOA55" s="548"/>
      <c r="OOB55" s="72"/>
      <c r="OOC55" s="72"/>
      <c r="OOO55" s="72"/>
      <c r="OOP55" s="73"/>
      <c r="OOQ55" s="548"/>
      <c r="OOR55" s="72"/>
      <c r="OOS55" s="72"/>
      <c r="OPE55" s="72"/>
      <c r="OPF55" s="73"/>
      <c r="OPG55" s="548"/>
      <c r="OPH55" s="72"/>
      <c r="OPI55" s="72"/>
      <c r="OPU55" s="72"/>
      <c r="OPV55" s="73"/>
      <c r="OPW55" s="548"/>
      <c r="OPX55" s="72"/>
      <c r="OPY55" s="72"/>
      <c r="OQK55" s="72"/>
      <c r="OQL55" s="73"/>
      <c r="OQM55" s="548"/>
      <c r="OQN55" s="72"/>
      <c r="OQO55" s="72"/>
      <c r="ORA55" s="72"/>
      <c r="ORB55" s="73"/>
      <c r="ORC55" s="548"/>
      <c r="ORD55" s="72"/>
      <c r="ORE55" s="72"/>
      <c r="ORQ55" s="72"/>
      <c r="ORR55" s="73"/>
      <c r="ORS55" s="548"/>
      <c r="ORT55" s="72"/>
      <c r="ORU55" s="72"/>
      <c r="OSG55" s="72"/>
      <c r="OSH55" s="73"/>
      <c r="OSI55" s="548"/>
      <c r="OSJ55" s="72"/>
      <c r="OSK55" s="72"/>
      <c r="OSW55" s="72"/>
      <c r="OSX55" s="73"/>
      <c r="OSY55" s="548"/>
      <c r="OSZ55" s="72"/>
      <c r="OTA55" s="72"/>
      <c r="OTM55" s="72"/>
      <c r="OTN55" s="73"/>
      <c r="OTO55" s="548"/>
      <c r="OTP55" s="72"/>
      <c r="OTQ55" s="72"/>
      <c r="OUC55" s="72"/>
      <c r="OUD55" s="73"/>
      <c r="OUE55" s="548"/>
      <c r="OUF55" s="72"/>
      <c r="OUG55" s="72"/>
      <c r="OUS55" s="72"/>
      <c r="OUT55" s="73"/>
      <c r="OUU55" s="548"/>
      <c r="OUV55" s="72"/>
      <c r="OUW55" s="72"/>
      <c r="OVI55" s="72"/>
      <c r="OVJ55" s="73"/>
      <c r="OVK55" s="548"/>
      <c r="OVL55" s="72"/>
      <c r="OVM55" s="72"/>
      <c r="OVY55" s="72"/>
      <c r="OVZ55" s="73"/>
      <c r="OWA55" s="548"/>
      <c r="OWB55" s="72"/>
      <c r="OWC55" s="72"/>
      <c r="OWO55" s="72"/>
      <c r="OWP55" s="73"/>
      <c r="OWQ55" s="548"/>
      <c r="OWR55" s="72"/>
      <c r="OWS55" s="72"/>
      <c r="OXE55" s="72"/>
      <c r="OXF55" s="73"/>
      <c r="OXG55" s="548"/>
      <c r="OXH55" s="72"/>
      <c r="OXI55" s="72"/>
      <c r="OXU55" s="72"/>
      <c r="OXV55" s="73"/>
      <c r="OXW55" s="548"/>
      <c r="OXX55" s="72"/>
      <c r="OXY55" s="72"/>
      <c r="OYK55" s="72"/>
      <c r="OYL55" s="73"/>
      <c r="OYM55" s="548"/>
      <c r="OYN55" s="72"/>
      <c r="OYO55" s="72"/>
      <c r="OZA55" s="72"/>
      <c r="OZB55" s="73"/>
      <c r="OZC55" s="548"/>
      <c r="OZD55" s="72"/>
      <c r="OZE55" s="72"/>
      <c r="OZQ55" s="72"/>
      <c r="OZR55" s="73"/>
      <c r="OZS55" s="548"/>
      <c r="OZT55" s="72"/>
      <c r="OZU55" s="72"/>
      <c r="PAG55" s="72"/>
      <c r="PAH55" s="73"/>
      <c r="PAI55" s="548"/>
      <c r="PAJ55" s="72"/>
      <c r="PAK55" s="72"/>
      <c r="PAW55" s="72"/>
      <c r="PAX55" s="73"/>
      <c r="PAY55" s="548"/>
      <c r="PAZ55" s="72"/>
      <c r="PBA55" s="72"/>
      <c r="PBM55" s="72"/>
      <c r="PBN55" s="73"/>
      <c r="PBO55" s="548"/>
      <c r="PBP55" s="72"/>
      <c r="PBQ55" s="72"/>
      <c r="PCC55" s="72"/>
      <c r="PCD55" s="73"/>
      <c r="PCE55" s="548"/>
      <c r="PCF55" s="72"/>
      <c r="PCG55" s="72"/>
      <c r="PCS55" s="72"/>
      <c r="PCT55" s="73"/>
      <c r="PCU55" s="548"/>
      <c r="PCV55" s="72"/>
      <c r="PCW55" s="72"/>
      <c r="PDI55" s="72"/>
      <c r="PDJ55" s="73"/>
      <c r="PDK55" s="548"/>
      <c r="PDL55" s="72"/>
      <c r="PDM55" s="72"/>
      <c r="PDY55" s="72"/>
      <c r="PDZ55" s="73"/>
      <c r="PEA55" s="548"/>
      <c r="PEB55" s="72"/>
      <c r="PEC55" s="72"/>
      <c r="PEO55" s="72"/>
      <c r="PEP55" s="73"/>
      <c r="PEQ55" s="548"/>
      <c r="PER55" s="72"/>
      <c r="PES55" s="72"/>
      <c r="PFE55" s="72"/>
      <c r="PFF55" s="73"/>
      <c r="PFG55" s="548"/>
      <c r="PFH55" s="72"/>
      <c r="PFI55" s="72"/>
      <c r="PFU55" s="72"/>
      <c r="PFV55" s="73"/>
      <c r="PFW55" s="548"/>
      <c r="PFX55" s="72"/>
      <c r="PFY55" s="72"/>
      <c r="PGK55" s="72"/>
      <c r="PGL55" s="73"/>
      <c r="PGM55" s="548"/>
      <c r="PGN55" s="72"/>
      <c r="PGO55" s="72"/>
      <c r="PHA55" s="72"/>
      <c r="PHB55" s="73"/>
      <c r="PHC55" s="548"/>
      <c r="PHD55" s="72"/>
      <c r="PHE55" s="72"/>
      <c r="PHQ55" s="72"/>
      <c r="PHR55" s="73"/>
      <c r="PHS55" s="548"/>
      <c r="PHT55" s="72"/>
      <c r="PHU55" s="72"/>
      <c r="PIG55" s="72"/>
      <c r="PIH55" s="73"/>
      <c r="PII55" s="548"/>
      <c r="PIJ55" s="72"/>
      <c r="PIK55" s="72"/>
      <c r="PIW55" s="72"/>
      <c r="PIX55" s="73"/>
      <c r="PIY55" s="548"/>
      <c r="PIZ55" s="72"/>
      <c r="PJA55" s="72"/>
      <c r="PJM55" s="72"/>
      <c r="PJN55" s="73"/>
      <c r="PJO55" s="548"/>
      <c r="PJP55" s="72"/>
      <c r="PJQ55" s="72"/>
      <c r="PKC55" s="72"/>
      <c r="PKD55" s="73"/>
      <c r="PKE55" s="548"/>
      <c r="PKF55" s="72"/>
      <c r="PKG55" s="72"/>
      <c r="PKS55" s="72"/>
      <c r="PKT55" s="73"/>
      <c r="PKU55" s="548"/>
      <c r="PKV55" s="72"/>
      <c r="PKW55" s="72"/>
      <c r="PLI55" s="72"/>
      <c r="PLJ55" s="73"/>
      <c r="PLK55" s="548"/>
      <c r="PLL55" s="72"/>
      <c r="PLM55" s="72"/>
      <c r="PLY55" s="72"/>
      <c r="PLZ55" s="73"/>
      <c r="PMA55" s="548"/>
      <c r="PMB55" s="72"/>
      <c r="PMC55" s="72"/>
      <c r="PMO55" s="72"/>
      <c r="PMP55" s="73"/>
      <c r="PMQ55" s="548"/>
      <c r="PMR55" s="72"/>
      <c r="PMS55" s="72"/>
      <c r="PNE55" s="72"/>
      <c r="PNF55" s="73"/>
      <c r="PNG55" s="548"/>
      <c r="PNH55" s="72"/>
      <c r="PNI55" s="72"/>
      <c r="PNU55" s="72"/>
      <c r="PNV55" s="73"/>
      <c r="PNW55" s="548"/>
      <c r="PNX55" s="72"/>
      <c r="PNY55" s="72"/>
      <c r="POK55" s="72"/>
      <c r="POL55" s="73"/>
      <c r="POM55" s="548"/>
      <c r="PON55" s="72"/>
      <c r="POO55" s="72"/>
      <c r="PPA55" s="72"/>
      <c r="PPB55" s="73"/>
      <c r="PPC55" s="548"/>
      <c r="PPD55" s="72"/>
      <c r="PPE55" s="72"/>
      <c r="PPQ55" s="72"/>
      <c r="PPR55" s="73"/>
      <c r="PPS55" s="548"/>
      <c r="PPT55" s="72"/>
      <c r="PPU55" s="72"/>
      <c r="PQG55" s="72"/>
      <c r="PQH55" s="73"/>
      <c r="PQI55" s="548"/>
      <c r="PQJ55" s="72"/>
      <c r="PQK55" s="72"/>
      <c r="PQW55" s="72"/>
      <c r="PQX55" s="73"/>
      <c r="PQY55" s="548"/>
      <c r="PQZ55" s="72"/>
      <c r="PRA55" s="72"/>
      <c r="PRM55" s="72"/>
      <c r="PRN55" s="73"/>
      <c r="PRO55" s="548"/>
      <c r="PRP55" s="72"/>
      <c r="PRQ55" s="72"/>
      <c r="PSC55" s="72"/>
      <c r="PSD55" s="73"/>
      <c r="PSE55" s="548"/>
      <c r="PSF55" s="72"/>
      <c r="PSG55" s="72"/>
      <c r="PSS55" s="72"/>
      <c r="PST55" s="73"/>
      <c r="PSU55" s="548"/>
      <c r="PSV55" s="72"/>
      <c r="PSW55" s="72"/>
      <c r="PTI55" s="72"/>
      <c r="PTJ55" s="73"/>
      <c r="PTK55" s="548"/>
      <c r="PTL55" s="72"/>
      <c r="PTM55" s="72"/>
      <c r="PTY55" s="72"/>
      <c r="PTZ55" s="73"/>
      <c r="PUA55" s="548"/>
      <c r="PUB55" s="72"/>
      <c r="PUC55" s="72"/>
      <c r="PUO55" s="72"/>
      <c r="PUP55" s="73"/>
      <c r="PUQ55" s="548"/>
      <c r="PUR55" s="72"/>
      <c r="PUS55" s="72"/>
      <c r="PVE55" s="72"/>
      <c r="PVF55" s="73"/>
      <c r="PVG55" s="548"/>
      <c r="PVH55" s="72"/>
      <c r="PVI55" s="72"/>
      <c r="PVU55" s="72"/>
      <c r="PVV55" s="73"/>
      <c r="PVW55" s="548"/>
      <c r="PVX55" s="72"/>
      <c r="PVY55" s="72"/>
      <c r="PWK55" s="72"/>
      <c r="PWL55" s="73"/>
      <c r="PWM55" s="548"/>
      <c r="PWN55" s="72"/>
      <c r="PWO55" s="72"/>
      <c r="PXA55" s="72"/>
      <c r="PXB55" s="73"/>
      <c r="PXC55" s="548"/>
      <c r="PXD55" s="72"/>
      <c r="PXE55" s="72"/>
      <c r="PXQ55" s="72"/>
      <c r="PXR55" s="73"/>
      <c r="PXS55" s="548"/>
      <c r="PXT55" s="72"/>
      <c r="PXU55" s="72"/>
      <c r="PYG55" s="72"/>
      <c r="PYH55" s="73"/>
      <c r="PYI55" s="548"/>
      <c r="PYJ55" s="72"/>
      <c r="PYK55" s="72"/>
      <c r="PYW55" s="72"/>
      <c r="PYX55" s="73"/>
      <c r="PYY55" s="548"/>
      <c r="PYZ55" s="72"/>
      <c r="PZA55" s="72"/>
      <c r="PZM55" s="72"/>
      <c r="PZN55" s="73"/>
      <c r="PZO55" s="548"/>
      <c r="PZP55" s="72"/>
      <c r="PZQ55" s="72"/>
      <c r="QAC55" s="72"/>
      <c r="QAD55" s="73"/>
      <c r="QAE55" s="548"/>
      <c r="QAF55" s="72"/>
      <c r="QAG55" s="72"/>
      <c r="QAS55" s="72"/>
      <c r="QAT55" s="73"/>
      <c r="QAU55" s="548"/>
      <c r="QAV55" s="72"/>
      <c r="QAW55" s="72"/>
      <c r="QBI55" s="72"/>
      <c r="QBJ55" s="73"/>
      <c r="QBK55" s="548"/>
      <c r="QBL55" s="72"/>
      <c r="QBM55" s="72"/>
      <c r="QBY55" s="72"/>
      <c r="QBZ55" s="73"/>
      <c r="QCA55" s="548"/>
      <c r="QCB55" s="72"/>
      <c r="QCC55" s="72"/>
      <c r="QCO55" s="72"/>
      <c r="QCP55" s="73"/>
      <c r="QCQ55" s="548"/>
      <c r="QCR55" s="72"/>
      <c r="QCS55" s="72"/>
      <c r="QDE55" s="72"/>
      <c r="QDF55" s="73"/>
      <c r="QDG55" s="548"/>
      <c r="QDH55" s="72"/>
      <c r="QDI55" s="72"/>
      <c r="QDU55" s="72"/>
      <c r="QDV55" s="73"/>
      <c r="QDW55" s="548"/>
      <c r="QDX55" s="72"/>
      <c r="QDY55" s="72"/>
      <c r="QEK55" s="72"/>
      <c r="QEL55" s="73"/>
      <c r="QEM55" s="548"/>
      <c r="QEN55" s="72"/>
      <c r="QEO55" s="72"/>
      <c r="QFA55" s="72"/>
      <c r="QFB55" s="73"/>
      <c r="QFC55" s="548"/>
      <c r="QFD55" s="72"/>
      <c r="QFE55" s="72"/>
      <c r="QFQ55" s="72"/>
      <c r="QFR55" s="73"/>
      <c r="QFS55" s="548"/>
      <c r="QFT55" s="72"/>
      <c r="QFU55" s="72"/>
      <c r="QGG55" s="72"/>
      <c r="QGH55" s="73"/>
      <c r="QGI55" s="548"/>
      <c r="QGJ55" s="72"/>
      <c r="QGK55" s="72"/>
      <c r="QGW55" s="72"/>
      <c r="QGX55" s="73"/>
      <c r="QGY55" s="548"/>
      <c r="QGZ55" s="72"/>
      <c r="QHA55" s="72"/>
      <c r="QHM55" s="72"/>
      <c r="QHN55" s="73"/>
      <c r="QHO55" s="548"/>
      <c r="QHP55" s="72"/>
      <c r="QHQ55" s="72"/>
      <c r="QIC55" s="72"/>
      <c r="QID55" s="73"/>
      <c r="QIE55" s="548"/>
      <c r="QIF55" s="72"/>
      <c r="QIG55" s="72"/>
      <c r="QIS55" s="72"/>
      <c r="QIT55" s="73"/>
      <c r="QIU55" s="548"/>
      <c r="QIV55" s="72"/>
      <c r="QIW55" s="72"/>
      <c r="QJI55" s="72"/>
      <c r="QJJ55" s="73"/>
      <c r="QJK55" s="548"/>
      <c r="QJL55" s="72"/>
      <c r="QJM55" s="72"/>
      <c r="QJY55" s="72"/>
      <c r="QJZ55" s="73"/>
      <c r="QKA55" s="548"/>
      <c r="QKB55" s="72"/>
      <c r="QKC55" s="72"/>
      <c r="QKO55" s="72"/>
      <c r="QKP55" s="73"/>
      <c r="QKQ55" s="548"/>
      <c r="QKR55" s="72"/>
      <c r="QKS55" s="72"/>
      <c r="QLE55" s="72"/>
      <c r="QLF55" s="73"/>
      <c r="QLG55" s="548"/>
      <c r="QLH55" s="72"/>
      <c r="QLI55" s="72"/>
      <c r="QLU55" s="72"/>
      <c r="QLV55" s="73"/>
      <c r="QLW55" s="548"/>
      <c r="QLX55" s="72"/>
      <c r="QLY55" s="72"/>
      <c r="QMK55" s="72"/>
      <c r="QML55" s="73"/>
      <c r="QMM55" s="548"/>
      <c r="QMN55" s="72"/>
      <c r="QMO55" s="72"/>
      <c r="QNA55" s="72"/>
      <c r="QNB55" s="73"/>
      <c r="QNC55" s="548"/>
      <c r="QND55" s="72"/>
      <c r="QNE55" s="72"/>
      <c r="QNQ55" s="72"/>
      <c r="QNR55" s="73"/>
      <c r="QNS55" s="548"/>
      <c r="QNT55" s="72"/>
      <c r="QNU55" s="72"/>
      <c r="QOG55" s="72"/>
      <c r="QOH55" s="73"/>
      <c r="QOI55" s="548"/>
      <c r="QOJ55" s="72"/>
      <c r="QOK55" s="72"/>
      <c r="QOW55" s="72"/>
      <c r="QOX55" s="73"/>
      <c r="QOY55" s="548"/>
      <c r="QOZ55" s="72"/>
      <c r="QPA55" s="72"/>
      <c r="QPM55" s="72"/>
      <c r="QPN55" s="73"/>
      <c r="QPO55" s="548"/>
      <c r="QPP55" s="72"/>
      <c r="QPQ55" s="72"/>
      <c r="QQC55" s="72"/>
      <c r="QQD55" s="73"/>
      <c r="QQE55" s="548"/>
      <c r="QQF55" s="72"/>
      <c r="QQG55" s="72"/>
      <c r="QQS55" s="72"/>
      <c r="QQT55" s="73"/>
      <c r="QQU55" s="548"/>
      <c r="QQV55" s="72"/>
      <c r="QQW55" s="72"/>
      <c r="QRI55" s="72"/>
      <c r="QRJ55" s="73"/>
      <c r="QRK55" s="548"/>
      <c r="QRL55" s="72"/>
      <c r="QRM55" s="72"/>
      <c r="QRY55" s="72"/>
      <c r="QRZ55" s="73"/>
      <c r="QSA55" s="548"/>
      <c r="QSB55" s="72"/>
      <c r="QSC55" s="72"/>
      <c r="QSO55" s="72"/>
      <c r="QSP55" s="73"/>
      <c r="QSQ55" s="548"/>
      <c r="QSR55" s="72"/>
      <c r="QSS55" s="72"/>
      <c r="QTE55" s="72"/>
      <c r="QTF55" s="73"/>
      <c r="QTG55" s="548"/>
      <c r="QTH55" s="72"/>
      <c r="QTI55" s="72"/>
      <c r="QTU55" s="72"/>
      <c r="QTV55" s="73"/>
      <c r="QTW55" s="548"/>
      <c r="QTX55" s="72"/>
      <c r="QTY55" s="72"/>
      <c r="QUK55" s="72"/>
      <c r="QUL55" s="73"/>
      <c r="QUM55" s="548"/>
      <c r="QUN55" s="72"/>
      <c r="QUO55" s="72"/>
      <c r="QVA55" s="72"/>
      <c r="QVB55" s="73"/>
      <c r="QVC55" s="548"/>
      <c r="QVD55" s="72"/>
      <c r="QVE55" s="72"/>
      <c r="QVQ55" s="72"/>
      <c r="QVR55" s="73"/>
      <c r="QVS55" s="548"/>
      <c r="QVT55" s="72"/>
      <c r="QVU55" s="72"/>
      <c r="QWG55" s="72"/>
      <c r="QWH55" s="73"/>
      <c r="QWI55" s="548"/>
      <c r="QWJ55" s="72"/>
      <c r="QWK55" s="72"/>
      <c r="QWW55" s="72"/>
      <c r="QWX55" s="73"/>
      <c r="QWY55" s="548"/>
      <c r="QWZ55" s="72"/>
      <c r="QXA55" s="72"/>
      <c r="QXM55" s="72"/>
      <c r="QXN55" s="73"/>
      <c r="QXO55" s="548"/>
      <c r="QXP55" s="72"/>
      <c r="QXQ55" s="72"/>
      <c r="QYC55" s="72"/>
      <c r="QYD55" s="73"/>
      <c r="QYE55" s="548"/>
      <c r="QYF55" s="72"/>
      <c r="QYG55" s="72"/>
      <c r="QYS55" s="72"/>
      <c r="QYT55" s="73"/>
      <c r="QYU55" s="548"/>
      <c r="QYV55" s="72"/>
      <c r="QYW55" s="72"/>
      <c r="QZI55" s="72"/>
      <c r="QZJ55" s="73"/>
      <c r="QZK55" s="548"/>
      <c r="QZL55" s="72"/>
      <c r="QZM55" s="72"/>
      <c r="QZY55" s="72"/>
      <c r="QZZ55" s="73"/>
      <c r="RAA55" s="548"/>
      <c r="RAB55" s="72"/>
      <c r="RAC55" s="72"/>
      <c r="RAO55" s="72"/>
      <c r="RAP55" s="73"/>
      <c r="RAQ55" s="548"/>
      <c r="RAR55" s="72"/>
      <c r="RAS55" s="72"/>
      <c r="RBE55" s="72"/>
      <c r="RBF55" s="73"/>
      <c r="RBG55" s="548"/>
      <c r="RBH55" s="72"/>
      <c r="RBI55" s="72"/>
      <c r="RBU55" s="72"/>
      <c r="RBV55" s="73"/>
      <c r="RBW55" s="548"/>
      <c r="RBX55" s="72"/>
      <c r="RBY55" s="72"/>
      <c r="RCK55" s="72"/>
      <c r="RCL55" s="73"/>
      <c r="RCM55" s="548"/>
      <c r="RCN55" s="72"/>
      <c r="RCO55" s="72"/>
      <c r="RDA55" s="72"/>
      <c r="RDB55" s="73"/>
      <c r="RDC55" s="548"/>
      <c r="RDD55" s="72"/>
      <c r="RDE55" s="72"/>
      <c r="RDQ55" s="72"/>
      <c r="RDR55" s="73"/>
      <c r="RDS55" s="548"/>
      <c r="RDT55" s="72"/>
      <c r="RDU55" s="72"/>
      <c r="REG55" s="72"/>
      <c r="REH55" s="73"/>
      <c r="REI55" s="548"/>
      <c r="REJ55" s="72"/>
      <c r="REK55" s="72"/>
      <c r="REW55" s="72"/>
      <c r="REX55" s="73"/>
      <c r="REY55" s="548"/>
      <c r="REZ55" s="72"/>
      <c r="RFA55" s="72"/>
      <c r="RFM55" s="72"/>
      <c r="RFN55" s="73"/>
      <c r="RFO55" s="548"/>
      <c r="RFP55" s="72"/>
      <c r="RFQ55" s="72"/>
      <c r="RGC55" s="72"/>
      <c r="RGD55" s="73"/>
      <c r="RGE55" s="548"/>
      <c r="RGF55" s="72"/>
      <c r="RGG55" s="72"/>
      <c r="RGS55" s="72"/>
      <c r="RGT55" s="73"/>
      <c r="RGU55" s="548"/>
      <c r="RGV55" s="72"/>
      <c r="RGW55" s="72"/>
      <c r="RHI55" s="72"/>
      <c r="RHJ55" s="73"/>
      <c r="RHK55" s="548"/>
      <c r="RHL55" s="72"/>
      <c r="RHM55" s="72"/>
      <c r="RHY55" s="72"/>
      <c r="RHZ55" s="73"/>
      <c r="RIA55" s="548"/>
      <c r="RIB55" s="72"/>
      <c r="RIC55" s="72"/>
      <c r="RIO55" s="72"/>
      <c r="RIP55" s="73"/>
      <c r="RIQ55" s="548"/>
      <c r="RIR55" s="72"/>
      <c r="RIS55" s="72"/>
      <c r="RJE55" s="72"/>
      <c r="RJF55" s="73"/>
      <c r="RJG55" s="548"/>
      <c r="RJH55" s="72"/>
      <c r="RJI55" s="72"/>
      <c r="RJU55" s="72"/>
      <c r="RJV55" s="73"/>
      <c r="RJW55" s="548"/>
      <c r="RJX55" s="72"/>
      <c r="RJY55" s="72"/>
      <c r="RKK55" s="72"/>
      <c r="RKL55" s="73"/>
      <c r="RKM55" s="548"/>
      <c r="RKN55" s="72"/>
      <c r="RKO55" s="72"/>
      <c r="RLA55" s="72"/>
      <c r="RLB55" s="73"/>
      <c r="RLC55" s="548"/>
      <c r="RLD55" s="72"/>
      <c r="RLE55" s="72"/>
      <c r="RLQ55" s="72"/>
      <c r="RLR55" s="73"/>
      <c r="RLS55" s="548"/>
      <c r="RLT55" s="72"/>
      <c r="RLU55" s="72"/>
      <c r="RMG55" s="72"/>
      <c r="RMH55" s="73"/>
      <c r="RMI55" s="548"/>
      <c r="RMJ55" s="72"/>
      <c r="RMK55" s="72"/>
      <c r="RMW55" s="72"/>
      <c r="RMX55" s="73"/>
      <c r="RMY55" s="548"/>
      <c r="RMZ55" s="72"/>
      <c r="RNA55" s="72"/>
      <c r="RNM55" s="72"/>
      <c r="RNN55" s="73"/>
      <c r="RNO55" s="548"/>
      <c r="RNP55" s="72"/>
      <c r="RNQ55" s="72"/>
      <c r="ROC55" s="72"/>
      <c r="ROD55" s="73"/>
      <c r="ROE55" s="548"/>
      <c r="ROF55" s="72"/>
      <c r="ROG55" s="72"/>
      <c r="ROS55" s="72"/>
      <c r="ROT55" s="73"/>
      <c r="ROU55" s="548"/>
      <c r="ROV55" s="72"/>
      <c r="ROW55" s="72"/>
      <c r="RPI55" s="72"/>
      <c r="RPJ55" s="73"/>
      <c r="RPK55" s="548"/>
      <c r="RPL55" s="72"/>
      <c r="RPM55" s="72"/>
      <c r="RPY55" s="72"/>
      <c r="RPZ55" s="73"/>
      <c r="RQA55" s="548"/>
      <c r="RQB55" s="72"/>
      <c r="RQC55" s="72"/>
      <c r="RQO55" s="72"/>
      <c r="RQP55" s="73"/>
      <c r="RQQ55" s="548"/>
      <c r="RQR55" s="72"/>
      <c r="RQS55" s="72"/>
      <c r="RRE55" s="72"/>
      <c r="RRF55" s="73"/>
      <c r="RRG55" s="548"/>
      <c r="RRH55" s="72"/>
      <c r="RRI55" s="72"/>
      <c r="RRU55" s="72"/>
      <c r="RRV55" s="73"/>
      <c r="RRW55" s="548"/>
      <c r="RRX55" s="72"/>
      <c r="RRY55" s="72"/>
      <c r="RSK55" s="72"/>
      <c r="RSL55" s="73"/>
      <c r="RSM55" s="548"/>
      <c r="RSN55" s="72"/>
      <c r="RSO55" s="72"/>
      <c r="RTA55" s="72"/>
      <c r="RTB55" s="73"/>
      <c r="RTC55" s="548"/>
      <c r="RTD55" s="72"/>
      <c r="RTE55" s="72"/>
      <c r="RTQ55" s="72"/>
      <c r="RTR55" s="73"/>
      <c r="RTS55" s="548"/>
      <c r="RTT55" s="72"/>
      <c r="RTU55" s="72"/>
      <c r="RUG55" s="72"/>
      <c r="RUH55" s="73"/>
      <c r="RUI55" s="548"/>
      <c r="RUJ55" s="72"/>
      <c r="RUK55" s="72"/>
      <c r="RUW55" s="72"/>
      <c r="RUX55" s="73"/>
      <c r="RUY55" s="548"/>
      <c r="RUZ55" s="72"/>
      <c r="RVA55" s="72"/>
      <c r="RVM55" s="72"/>
      <c r="RVN55" s="73"/>
      <c r="RVO55" s="548"/>
      <c r="RVP55" s="72"/>
      <c r="RVQ55" s="72"/>
      <c r="RWC55" s="72"/>
      <c r="RWD55" s="73"/>
      <c r="RWE55" s="548"/>
      <c r="RWF55" s="72"/>
      <c r="RWG55" s="72"/>
      <c r="RWS55" s="72"/>
      <c r="RWT55" s="73"/>
      <c r="RWU55" s="548"/>
      <c r="RWV55" s="72"/>
      <c r="RWW55" s="72"/>
      <c r="RXI55" s="72"/>
      <c r="RXJ55" s="73"/>
      <c r="RXK55" s="548"/>
      <c r="RXL55" s="72"/>
      <c r="RXM55" s="72"/>
      <c r="RXY55" s="72"/>
      <c r="RXZ55" s="73"/>
      <c r="RYA55" s="548"/>
      <c r="RYB55" s="72"/>
      <c r="RYC55" s="72"/>
      <c r="RYO55" s="72"/>
      <c r="RYP55" s="73"/>
      <c r="RYQ55" s="548"/>
      <c r="RYR55" s="72"/>
      <c r="RYS55" s="72"/>
      <c r="RZE55" s="72"/>
      <c r="RZF55" s="73"/>
      <c r="RZG55" s="548"/>
      <c r="RZH55" s="72"/>
      <c r="RZI55" s="72"/>
      <c r="RZU55" s="72"/>
      <c r="RZV55" s="73"/>
      <c r="RZW55" s="548"/>
      <c r="RZX55" s="72"/>
      <c r="RZY55" s="72"/>
      <c r="SAK55" s="72"/>
      <c r="SAL55" s="73"/>
      <c r="SAM55" s="548"/>
      <c r="SAN55" s="72"/>
      <c r="SAO55" s="72"/>
      <c r="SBA55" s="72"/>
      <c r="SBB55" s="73"/>
      <c r="SBC55" s="548"/>
      <c r="SBD55" s="72"/>
      <c r="SBE55" s="72"/>
      <c r="SBQ55" s="72"/>
      <c r="SBR55" s="73"/>
      <c r="SBS55" s="548"/>
      <c r="SBT55" s="72"/>
      <c r="SBU55" s="72"/>
      <c r="SCG55" s="72"/>
      <c r="SCH55" s="73"/>
      <c r="SCI55" s="548"/>
      <c r="SCJ55" s="72"/>
      <c r="SCK55" s="72"/>
      <c r="SCW55" s="72"/>
      <c r="SCX55" s="73"/>
      <c r="SCY55" s="548"/>
      <c r="SCZ55" s="72"/>
      <c r="SDA55" s="72"/>
      <c r="SDM55" s="72"/>
      <c r="SDN55" s="73"/>
      <c r="SDO55" s="548"/>
      <c r="SDP55" s="72"/>
      <c r="SDQ55" s="72"/>
      <c r="SEC55" s="72"/>
      <c r="SED55" s="73"/>
      <c r="SEE55" s="548"/>
      <c r="SEF55" s="72"/>
      <c r="SEG55" s="72"/>
      <c r="SES55" s="72"/>
      <c r="SET55" s="73"/>
      <c r="SEU55" s="548"/>
      <c r="SEV55" s="72"/>
      <c r="SEW55" s="72"/>
      <c r="SFI55" s="72"/>
      <c r="SFJ55" s="73"/>
      <c r="SFK55" s="548"/>
      <c r="SFL55" s="72"/>
      <c r="SFM55" s="72"/>
      <c r="SFY55" s="72"/>
      <c r="SFZ55" s="73"/>
      <c r="SGA55" s="548"/>
      <c r="SGB55" s="72"/>
      <c r="SGC55" s="72"/>
      <c r="SGO55" s="72"/>
      <c r="SGP55" s="73"/>
      <c r="SGQ55" s="548"/>
      <c r="SGR55" s="72"/>
      <c r="SGS55" s="72"/>
      <c r="SHE55" s="72"/>
      <c r="SHF55" s="73"/>
      <c r="SHG55" s="548"/>
      <c r="SHH55" s="72"/>
      <c r="SHI55" s="72"/>
      <c r="SHU55" s="72"/>
      <c r="SHV55" s="73"/>
      <c r="SHW55" s="548"/>
      <c r="SHX55" s="72"/>
      <c r="SHY55" s="72"/>
      <c r="SIK55" s="72"/>
      <c r="SIL55" s="73"/>
      <c r="SIM55" s="548"/>
      <c r="SIN55" s="72"/>
      <c r="SIO55" s="72"/>
      <c r="SJA55" s="72"/>
      <c r="SJB55" s="73"/>
      <c r="SJC55" s="548"/>
      <c r="SJD55" s="72"/>
      <c r="SJE55" s="72"/>
      <c r="SJQ55" s="72"/>
      <c r="SJR55" s="73"/>
      <c r="SJS55" s="548"/>
      <c r="SJT55" s="72"/>
      <c r="SJU55" s="72"/>
      <c r="SKG55" s="72"/>
      <c r="SKH55" s="73"/>
      <c r="SKI55" s="548"/>
      <c r="SKJ55" s="72"/>
      <c r="SKK55" s="72"/>
      <c r="SKW55" s="72"/>
      <c r="SKX55" s="73"/>
      <c r="SKY55" s="548"/>
      <c r="SKZ55" s="72"/>
      <c r="SLA55" s="72"/>
      <c r="SLM55" s="72"/>
      <c r="SLN55" s="73"/>
      <c r="SLO55" s="548"/>
      <c r="SLP55" s="72"/>
      <c r="SLQ55" s="72"/>
      <c r="SMC55" s="72"/>
      <c r="SMD55" s="73"/>
      <c r="SME55" s="548"/>
      <c r="SMF55" s="72"/>
      <c r="SMG55" s="72"/>
      <c r="SMS55" s="72"/>
      <c r="SMT55" s="73"/>
      <c r="SMU55" s="548"/>
      <c r="SMV55" s="72"/>
      <c r="SMW55" s="72"/>
      <c r="SNI55" s="72"/>
      <c r="SNJ55" s="73"/>
      <c r="SNK55" s="548"/>
      <c r="SNL55" s="72"/>
      <c r="SNM55" s="72"/>
      <c r="SNY55" s="72"/>
      <c r="SNZ55" s="73"/>
      <c r="SOA55" s="548"/>
      <c r="SOB55" s="72"/>
      <c r="SOC55" s="72"/>
      <c r="SOO55" s="72"/>
      <c r="SOP55" s="73"/>
      <c r="SOQ55" s="548"/>
      <c r="SOR55" s="72"/>
      <c r="SOS55" s="72"/>
      <c r="SPE55" s="72"/>
      <c r="SPF55" s="73"/>
      <c r="SPG55" s="548"/>
      <c r="SPH55" s="72"/>
      <c r="SPI55" s="72"/>
      <c r="SPU55" s="72"/>
      <c r="SPV55" s="73"/>
      <c r="SPW55" s="548"/>
      <c r="SPX55" s="72"/>
      <c r="SPY55" s="72"/>
      <c r="SQK55" s="72"/>
      <c r="SQL55" s="73"/>
      <c r="SQM55" s="548"/>
      <c r="SQN55" s="72"/>
      <c r="SQO55" s="72"/>
      <c r="SRA55" s="72"/>
      <c r="SRB55" s="73"/>
      <c r="SRC55" s="548"/>
      <c r="SRD55" s="72"/>
      <c r="SRE55" s="72"/>
      <c r="SRQ55" s="72"/>
      <c r="SRR55" s="73"/>
      <c r="SRS55" s="548"/>
      <c r="SRT55" s="72"/>
      <c r="SRU55" s="72"/>
      <c r="SSG55" s="72"/>
      <c r="SSH55" s="73"/>
      <c r="SSI55" s="548"/>
      <c r="SSJ55" s="72"/>
      <c r="SSK55" s="72"/>
      <c r="SSW55" s="72"/>
      <c r="SSX55" s="73"/>
      <c r="SSY55" s="548"/>
      <c r="SSZ55" s="72"/>
      <c r="STA55" s="72"/>
      <c r="STM55" s="72"/>
      <c r="STN55" s="73"/>
      <c r="STO55" s="548"/>
      <c r="STP55" s="72"/>
      <c r="STQ55" s="72"/>
      <c r="SUC55" s="72"/>
      <c r="SUD55" s="73"/>
      <c r="SUE55" s="548"/>
      <c r="SUF55" s="72"/>
      <c r="SUG55" s="72"/>
      <c r="SUS55" s="72"/>
      <c r="SUT55" s="73"/>
      <c r="SUU55" s="548"/>
      <c r="SUV55" s="72"/>
      <c r="SUW55" s="72"/>
      <c r="SVI55" s="72"/>
      <c r="SVJ55" s="73"/>
      <c r="SVK55" s="548"/>
      <c r="SVL55" s="72"/>
      <c r="SVM55" s="72"/>
      <c r="SVY55" s="72"/>
      <c r="SVZ55" s="73"/>
      <c r="SWA55" s="548"/>
      <c r="SWB55" s="72"/>
      <c r="SWC55" s="72"/>
      <c r="SWO55" s="72"/>
      <c r="SWP55" s="73"/>
      <c r="SWQ55" s="548"/>
      <c r="SWR55" s="72"/>
      <c r="SWS55" s="72"/>
      <c r="SXE55" s="72"/>
      <c r="SXF55" s="73"/>
      <c r="SXG55" s="548"/>
      <c r="SXH55" s="72"/>
      <c r="SXI55" s="72"/>
      <c r="SXU55" s="72"/>
      <c r="SXV55" s="73"/>
      <c r="SXW55" s="548"/>
      <c r="SXX55" s="72"/>
      <c r="SXY55" s="72"/>
      <c r="SYK55" s="72"/>
      <c r="SYL55" s="73"/>
      <c r="SYM55" s="548"/>
      <c r="SYN55" s="72"/>
      <c r="SYO55" s="72"/>
      <c r="SZA55" s="72"/>
      <c r="SZB55" s="73"/>
      <c r="SZC55" s="548"/>
      <c r="SZD55" s="72"/>
      <c r="SZE55" s="72"/>
      <c r="SZQ55" s="72"/>
      <c r="SZR55" s="73"/>
      <c r="SZS55" s="548"/>
      <c r="SZT55" s="72"/>
      <c r="SZU55" s="72"/>
      <c r="TAG55" s="72"/>
      <c r="TAH55" s="73"/>
      <c r="TAI55" s="548"/>
      <c r="TAJ55" s="72"/>
      <c r="TAK55" s="72"/>
      <c r="TAW55" s="72"/>
      <c r="TAX55" s="73"/>
      <c r="TAY55" s="548"/>
      <c r="TAZ55" s="72"/>
      <c r="TBA55" s="72"/>
      <c r="TBM55" s="72"/>
      <c r="TBN55" s="73"/>
      <c r="TBO55" s="548"/>
      <c r="TBP55" s="72"/>
      <c r="TBQ55" s="72"/>
      <c r="TCC55" s="72"/>
      <c r="TCD55" s="73"/>
      <c r="TCE55" s="548"/>
      <c r="TCF55" s="72"/>
      <c r="TCG55" s="72"/>
      <c r="TCS55" s="72"/>
      <c r="TCT55" s="73"/>
      <c r="TCU55" s="548"/>
      <c r="TCV55" s="72"/>
      <c r="TCW55" s="72"/>
      <c r="TDI55" s="72"/>
      <c r="TDJ55" s="73"/>
      <c r="TDK55" s="548"/>
      <c r="TDL55" s="72"/>
      <c r="TDM55" s="72"/>
      <c r="TDY55" s="72"/>
      <c r="TDZ55" s="73"/>
      <c r="TEA55" s="548"/>
      <c r="TEB55" s="72"/>
      <c r="TEC55" s="72"/>
      <c r="TEO55" s="72"/>
      <c r="TEP55" s="73"/>
      <c r="TEQ55" s="548"/>
      <c r="TER55" s="72"/>
      <c r="TES55" s="72"/>
      <c r="TFE55" s="72"/>
      <c r="TFF55" s="73"/>
      <c r="TFG55" s="548"/>
      <c r="TFH55" s="72"/>
      <c r="TFI55" s="72"/>
      <c r="TFU55" s="72"/>
      <c r="TFV55" s="73"/>
      <c r="TFW55" s="548"/>
      <c r="TFX55" s="72"/>
      <c r="TFY55" s="72"/>
      <c r="TGK55" s="72"/>
      <c r="TGL55" s="73"/>
      <c r="TGM55" s="548"/>
      <c r="TGN55" s="72"/>
      <c r="TGO55" s="72"/>
      <c r="THA55" s="72"/>
      <c r="THB55" s="73"/>
      <c r="THC55" s="548"/>
      <c r="THD55" s="72"/>
      <c r="THE55" s="72"/>
      <c r="THQ55" s="72"/>
      <c r="THR55" s="73"/>
      <c r="THS55" s="548"/>
      <c r="THT55" s="72"/>
      <c r="THU55" s="72"/>
      <c r="TIG55" s="72"/>
      <c r="TIH55" s="73"/>
      <c r="TII55" s="548"/>
      <c r="TIJ55" s="72"/>
      <c r="TIK55" s="72"/>
      <c r="TIW55" s="72"/>
      <c r="TIX55" s="73"/>
      <c r="TIY55" s="548"/>
      <c r="TIZ55" s="72"/>
      <c r="TJA55" s="72"/>
      <c r="TJM55" s="72"/>
      <c r="TJN55" s="73"/>
      <c r="TJO55" s="548"/>
      <c r="TJP55" s="72"/>
      <c r="TJQ55" s="72"/>
      <c r="TKC55" s="72"/>
      <c r="TKD55" s="73"/>
      <c r="TKE55" s="548"/>
      <c r="TKF55" s="72"/>
      <c r="TKG55" s="72"/>
      <c r="TKS55" s="72"/>
      <c r="TKT55" s="73"/>
      <c r="TKU55" s="548"/>
      <c r="TKV55" s="72"/>
      <c r="TKW55" s="72"/>
      <c r="TLI55" s="72"/>
      <c r="TLJ55" s="73"/>
      <c r="TLK55" s="548"/>
      <c r="TLL55" s="72"/>
      <c r="TLM55" s="72"/>
      <c r="TLY55" s="72"/>
      <c r="TLZ55" s="73"/>
      <c r="TMA55" s="548"/>
      <c r="TMB55" s="72"/>
      <c r="TMC55" s="72"/>
      <c r="TMO55" s="72"/>
      <c r="TMP55" s="73"/>
      <c r="TMQ55" s="548"/>
      <c r="TMR55" s="72"/>
      <c r="TMS55" s="72"/>
      <c r="TNE55" s="72"/>
      <c r="TNF55" s="73"/>
      <c r="TNG55" s="548"/>
      <c r="TNH55" s="72"/>
      <c r="TNI55" s="72"/>
      <c r="TNU55" s="72"/>
      <c r="TNV55" s="73"/>
      <c r="TNW55" s="548"/>
      <c r="TNX55" s="72"/>
      <c r="TNY55" s="72"/>
      <c r="TOK55" s="72"/>
      <c r="TOL55" s="73"/>
      <c r="TOM55" s="548"/>
      <c r="TON55" s="72"/>
      <c r="TOO55" s="72"/>
      <c r="TPA55" s="72"/>
      <c r="TPB55" s="73"/>
      <c r="TPC55" s="548"/>
      <c r="TPD55" s="72"/>
      <c r="TPE55" s="72"/>
      <c r="TPQ55" s="72"/>
      <c r="TPR55" s="73"/>
      <c r="TPS55" s="548"/>
      <c r="TPT55" s="72"/>
      <c r="TPU55" s="72"/>
      <c r="TQG55" s="72"/>
      <c r="TQH55" s="73"/>
      <c r="TQI55" s="548"/>
      <c r="TQJ55" s="72"/>
      <c r="TQK55" s="72"/>
      <c r="TQW55" s="72"/>
      <c r="TQX55" s="73"/>
      <c r="TQY55" s="548"/>
      <c r="TQZ55" s="72"/>
      <c r="TRA55" s="72"/>
      <c r="TRM55" s="72"/>
      <c r="TRN55" s="73"/>
      <c r="TRO55" s="548"/>
      <c r="TRP55" s="72"/>
      <c r="TRQ55" s="72"/>
      <c r="TSC55" s="72"/>
      <c r="TSD55" s="73"/>
      <c r="TSE55" s="548"/>
      <c r="TSF55" s="72"/>
      <c r="TSG55" s="72"/>
      <c r="TSS55" s="72"/>
      <c r="TST55" s="73"/>
      <c r="TSU55" s="548"/>
      <c r="TSV55" s="72"/>
      <c r="TSW55" s="72"/>
      <c r="TTI55" s="72"/>
      <c r="TTJ55" s="73"/>
      <c r="TTK55" s="548"/>
      <c r="TTL55" s="72"/>
      <c r="TTM55" s="72"/>
      <c r="TTY55" s="72"/>
      <c r="TTZ55" s="73"/>
      <c r="TUA55" s="548"/>
      <c r="TUB55" s="72"/>
      <c r="TUC55" s="72"/>
      <c r="TUO55" s="72"/>
      <c r="TUP55" s="73"/>
      <c r="TUQ55" s="548"/>
      <c r="TUR55" s="72"/>
      <c r="TUS55" s="72"/>
      <c r="TVE55" s="72"/>
      <c r="TVF55" s="73"/>
      <c r="TVG55" s="548"/>
      <c r="TVH55" s="72"/>
      <c r="TVI55" s="72"/>
      <c r="TVU55" s="72"/>
      <c r="TVV55" s="73"/>
      <c r="TVW55" s="548"/>
      <c r="TVX55" s="72"/>
      <c r="TVY55" s="72"/>
      <c r="TWK55" s="72"/>
      <c r="TWL55" s="73"/>
      <c r="TWM55" s="548"/>
      <c r="TWN55" s="72"/>
      <c r="TWO55" s="72"/>
      <c r="TXA55" s="72"/>
      <c r="TXB55" s="73"/>
      <c r="TXC55" s="548"/>
      <c r="TXD55" s="72"/>
      <c r="TXE55" s="72"/>
      <c r="TXQ55" s="72"/>
      <c r="TXR55" s="73"/>
      <c r="TXS55" s="548"/>
      <c r="TXT55" s="72"/>
      <c r="TXU55" s="72"/>
      <c r="TYG55" s="72"/>
      <c r="TYH55" s="73"/>
      <c r="TYI55" s="548"/>
      <c r="TYJ55" s="72"/>
      <c r="TYK55" s="72"/>
      <c r="TYW55" s="72"/>
      <c r="TYX55" s="73"/>
      <c r="TYY55" s="548"/>
      <c r="TYZ55" s="72"/>
      <c r="TZA55" s="72"/>
      <c r="TZM55" s="72"/>
      <c r="TZN55" s="73"/>
      <c r="TZO55" s="548"/>
      <c r="TZP55" s="72"/>
      <c r="TZQ55" s="72"/>
      <c r="UAC55" s="72"/>
      <c r="UAD55" s="73"/>
      <c r="UAE55" s="548"/>
      <c r="UAF55" s="72"/>
      <c r="UAG55" s="72"/>
      <c r="UAS55" s="72"/>
      <c r="UAT55" s="73"/>
      <c r="UAU55" s="548"/>
      <c r="UAV55" s="72"/>
      <c r="UAW55" s="72"/>
      <c r="UBI55" s="72"/>
      <c r="UBJ55" s="73"/>
      <c r="UBK55" s="548"/>
      <c r="UBL55" s="72"/>
      <c r="UBM55" s="72"/>
      <c r="UBY55" s="72"/>
      <c r="UBZ55" s="73"/>
      <c r="UCA55" s="548"/>
      <c r="UCB55" s="72"/>
      <c r="UCC55" s="72"/>
      <c r="UCO55" s="72"/>
      <c r="UCP55" s="73"/>
      <c r="UCQ55" s="548"/>
      <c r="UCR55" s="72"/>
      <c r="UCS55" s="72"/>
      <c r="UDE55" s="72"/>
      <c r="UDF55" s="73"/>
      <c r="UDG55" s="548"/>
      <c r="UDH55" s="72"/>
      <c r="UDI55" s="72"/>
      <c r="UDU55" s="72"/>
      <c r="UDV55" s="73"/>
      <c r="UDW55" s="548"/>
      <c r="UDX55" s="72"/>
      <c r="UDY55" s="72"/>
      <c r="UEK55" s="72"/>
      <c r="UEL55" s="73"/>
      <c r="UEM55" s="548"/>
      <c r="UEN55" s="72"/>
      <c r="UEO55" s="72"/>
      <c r="UFA55" s="72"/>
      <c r="UFB55" s="73"/>
      <c r="UFC55" s="548"/>
      <c r="UFD55" s="72"/>
      <c r="UFE55" s="72"/>
      <c r="UFQ55" s="72"/>
      <c r="UFR55" s="73"/>
      <c r="UFS55" s="548"/>
      <c r="UFT55" s="72"/>
      <c r="UFU55" s="72"/>
      <c r="UGG55" s="72"/>
      <c r="UGH55" s="73"/>
      <c r="UGI55" s="548"/>
      <c r="UGJ55" s="72"/>
      <c r="UGK55" s="72"/>
      <c r="UGW55" s="72"/>
      <c r="UGX55" s="73"/>
      <c r="UGY55" s="548"/>
      <c r="UGZ55" s="72"/>
      <c r="UHA55" s="72"/>
      <c r="UHM55" s="72"/>
      <c r="UHN55" s="73"/>
      <c r="UHO55" s="548"/>
      <c r="UHP55" s="72"/>
      <c r="UHQ55" s="72"/>
      <c r="UIC55" s="72"/>
      <c r="UID55" s="73"/>
      <c r="UIE55" s="548"/>
      <c r="UIF55" s="72"/>
      <c r="UIG55" s="72"/>
      <c r="UIS55" s="72"/>
      <c r="UIT55" s="73"/>
      <c r="UIU55" s="548"/>
      <c r="UIV55" s="72"/>
      <c r="UIW55" s="72"/>
      <c r="UJI55" s="72"/>
      <c r="UJJ55" s="73"/>
      <c r="UJK55" s="548"/>
      <c r="UJL55" s="72"/>
      <c r="UJM55" s="72"/>
      <c r="UJY55" s="72"/>
      <c r="UJZ55" s="73"/>
      <c r="UKA55" s="548"/>
      <c r="UKB55" s="72"/>
      <c r="UKC55" s="72"/>
      <c r="UKO55" s="72"/>
      <c r="UKP55" s="73"/>
      <c r="UKQ55" s="548"/>
      <c r="UKR55" s="72"/>
      <c r="UKS55" s="72"/>
      <c r="ULE55" s="72"/>
      <c r="ULF55" s="73"/>
      <c r="ULG55" s="548"/>
      <c r="ULH55" s="72"/>
      <c r="ULI55" s="72"/>
      <c r="ULU55" s="72"/>
      <c r="ULV55" s="73"/>
      <c r="ULW55" s="548"/>
      <c r="ULX55" s="72"/>
      <c r="ULY55" s="72"/>
      <c r="UMK55" s="72"/>
      <c r="UML55" s="73"/>
      <c r="UMM55" s="548"/>
      <c r="UMN55" s="72"/>
      <c r="UMO55" s="72"/>
      <c r="UNA55" s="72"/>
      <c r="UNB55" s="73"/>
      <c r="UNC55" s="548"/>
      <c r="UND55" s="72"/>
      <c r="UNE55" s="72"/>
      <c r="UNQ55" s="72"/>
      <c r="UNR55" s="73"/>
      <c r="UNS55" s="548"/>
      <c r="UNT55" s="72"/>
      <c r="UNU55" s="72"/>
      <c r="UOG55" s="72"/>
      <c r="UOH55" s="73"/>
      <c r="UOI55" s="548"/>
      <c r="UOJ55" s="72"/>
      <c r="UOK55" s="72"/>
      <c r="UOW55" s="72"/>
      <c r="UOX55" s="73"/>
      <c r="UOY55" s="548"/>
      <c r="UOZ55" s="72"/>
      <c r="UPA55" s="72"/>
      <c r="UPM55" s="72"/>
      <c r="UPN55" s="73"/>
      <c r="UPO55" s="548"/>
      <c r="UPP55" s="72"/>
      <c r="UPQ55" s="72"/>
      <c r="UQC55" s="72"/>
      <c r="UQD55" s="73"/>
      <c r="UQE55" s="548"/>
      <c r="UQF55" s="72"/>
      <c r="UQG55" s="72"/>
      <c r="UQS55" s="72"/>
      <c r="UQT55" s="73"/>
      <c r="UQU55" s="548"/>
      <c r="UQV55" s="72"/>
      <c r="UQW55" s="72"/>
      <c r="URI55" s="72"/>
      <c r="URJ55" s="73"/>
      <c r="URK55" s="548"/>
      <c r="URL55" s="72"/>
      <c r="URM55" s="72"/>
      <c r="URY55" s="72"/>
      <c r="URZ55" s="73"/>
      <c r="USA55" s="548"/>
      <c r="USB55" s="72"/>
      <c r="USC55" s="72"/>
      <c r="USO55" s="72"/>
      <c r="USP55" s="73"/>
      <c r="USQ55" s="548"/>
      <c r="USR55" s="72"/>
      <c r="USS55" s="72"/>
      <c r="UTE55" s="72"/>
      <c r="UTF55" s="73"/>
      <c r="UTG55" s="548"/>
      <c r="UTH55" s="72"/>
      <c r="UTI55" s="72"/>
      <c r="UTU55" s="72"/>
      <c r="UTV55" s="73"/>
      <c r="UTW55" s="548"/>
      <c r="UTX55" s="72"/>
      <c r="UTY55" s="72"/>
      <c r="UUK55" s="72"/>
      <c r="UUL55" s="73"/>
      <c r="UUM55" s="548"/>
      <c r="UUN55" s="72"/>
      <c r="UUO55" s="72"/>
      <c r="UVA55" s="72"/>
      <c r="UVB55" s="73"/>
      <c r="UVC55" s="548"/>
      <c r="UVD55" s="72"/>
      <c r="UVE55" s="72"/>
      <c r="UVQ55" s="72"/>
      <c r="UVR55" s="73"/>
      <c r="UVS55" s="548"/>
      <c r="UVT55" s="72"/>
      <c r="UVU55" s="72"/>
      <c r="UWG55" s="72"/>
      <c r="UWH55" s="73"/>
      <c r="UWI55" s="548"/>
      <c r="UWJ55" s="72"/>
      <c r="UWK55" s="72"/>
      <c r="UWW55" s="72"/>
      <c r="UWX55" s="73"/>
      <c r="UWY55" s="548"/>
      <c r="UWZ55" s="72"/>
      <c r="UXA55" s="72"/>
      <c r="UXM55" s="72"/>
      <c r="UXN55" s="73"/>
      <c r="UXO55" s="548"/>
      <c r="UXP55" s="72"/>
      <c r="UXQ55" s="72"/>
      <c r="UYC55" s="72"/>
      <c r="UYD55" s="73"/>
      <c r="UYE55" s="548"/>
      <c r="UYF55" s="72"/>
      <c r="UYG55" s="72"/>
      <c r="UYS55" s="72"/>
      <c r="UYT55" s="73"/>
      <c r="UYU55" s="548"/>
      <c r="UYV55" s="72"/>
      <c r="UYW55" s="72"/>
      <c r="UZI55" s="72"/>
      <c r="UZJ55" s="73"/>
      <c r="UZK55" s="548"/>
      <c r="UZL55" s="72"/>
      <c r="UZM55" s="72"/>
      <c r="UZY55" s="72"/>
      <c r="UZZ55" s="73"/>
      <c r="VAA55" s="548"/>
      <c r="VAB55" s="72"/>
      <c r="VAC55" s="72"/>
      <c r="VAO55" s="72"/>
      <c r="VAP55" s="73"/>
      <c r="VAQ55" s="548"/>
      <c r="VAR55" s="72"/>
      <c r="VAS55" s="72"/>
      <c r="VBE55" s="72"/>
      <c r="VBF55" s="73"/>
      <c r="VBG55" s="548"/>
      <c r="VBH55" s="72"/>
      <c r="VBI55" s="72"/>
      <c r="VBU55" s="72"/>
      <c r="VBV55" s="73"/>
      <c r="VBW55" s="548"/>
      <c r="VBX55" s="72"/>
      <c r="VBY55" s="72"/>
      <c r="VCK55" s="72"/>
      <c r="VCL55" s="73"/>
      <c r="VCM55" s="548"/>
      <c r="VCN55" s="72"/>
      <c r="VCO55" s="72"/>
      <c r="VDA55" s="72"/>
      <c r="VDB55" s="73"/>
      <c r="VDC55" s="548"/>
      <c r="VDD55" s="72"/>
      <c r="VDE55" s="72"/>
      <c r="VDQ55" s="72"/>
      <c r="VDR55" s="73"/>
      <c r="VDS55" s="548"/>
      <c r="VDT55" s="72"/>
      <c r="VDU55" s="72"/>
      <c r="VEG55" s="72"/>
      <c r="VEH55" s="73"/>
      <c r="VEI55" s="548"/>
      <c r="VEJ55" s="72"/>
      <c r="VEK55" s="72"/>
      <c r="VEW55" s="72"/>
      <c r="VEX55" s="73"/>
      <c r="VEY55" s="548"/>
      <c r="VEZ55" s="72"/>
      <c r="VFA55" s="72"/>
      <c r="VFM55" s="72"/>
      <c r="VFN55" s="73"/>
      <c r="VFO55" s="548"/>
      <c r="VFP55" s="72"/>
      <c r="VFQ55" s="72"/>
      <c r="VGC55" s="72"/>
      <c r="VGD55" s="73"/>
      <c r="VGE55" s="548"/>
      <c r="VGF55" s="72"/>
      <c r="VGG55" s="72"/>
      <c r="VGS55" s="72"/>
      <c r="VGT55" s="73"/>
      <c r="VGU55" s="548"/>
      <c r="VGV55" s="72"/>
      <c r="VGW55" s="72"/>
      <c r="VHI55" s="72"/>
      <c r="VHJ55" s="73"/>
      <c r="VHK55" s="548"/>
      <c r="VHL55" s="72"/>
      <c r="VHM55" s="72"/>
      <c r="VHY55" s="72"/>
      <c r="VHZ55" s="73"/>
      <c r="VIA55" s="548"/>
      <c r="VIB55" s="72"/>
      <c r="VIC55" s="72"/>
      <c r="VIO55" s="72"/>
      <c r="VIP55" s="73"/>
      <c r="VIQ55" s="548"/>
      <c r="VIR55" s="72"/>
      <c r="VIS55" s="72"/>
      <c r="VJE55" s="72"/>
      <c r="VJF55" s="73"/>
      <c r="VJG55" s="548"/>
      <c r="VJH55" s="72"/>
      <c r="VJI55" s="72"/>
      <c r="VJU55" s="72"/>
      <c r="VJV55" s="73"/>
      <c r="VJW55" s="548"/>
      <c r="VJX55" s="72"/>
      <c r="VJY55" s="72"/>
      <c r="VKK55" s="72"/>
      <c r="VKL55" s="73"/>
      <c r="VKM55" s="548"/>
      <c r="VKN55" s="72"/>
      <c r="VKO55" s="72"/>
      <c r="VLA55" s="72"/>
      <c r="VLB55" s="73"/>
      <c r="VLC55" s="548"/>
      <c r="VLD55" s="72"/>
      <c r="VLE55" s="72"/>
      <c r="VLQ55" s="72"/>
      <c r="VLR55" s="73"/>
      <c r="VLS55" s="548"/>
      <c r="VLT55" s="72"/>
      <c r="VLU55" s="72"/>
      <c r="VMG55" s="72"/>
      <c r="VMH55" s="73"/>
      <c r="VMI55" s="548"/>
      <c r="VMJ55" s="72"/>
      <c r="VMK55" s="72"/>
      <c r="VMW55" s="72"/>
      <c r="VMX55" s="73"/>
      <c r="VMY55" s="548"/>
      <c r="VMZ55" s="72"/>
      <c r="VNA55" s="72"/>
      <c r="VNM55" s="72"/>
      <c r="VNN55" s="73"/>
      <c r="VNO55" s="548"/>
      <c r="VNP55" s="72"/>
      <c r="VNQ55" s="72"/>
      <c r="VOC55" s="72"/>
      <c r="VOD55" s="73"/>
      <c r="VOE55" s="548"/>
      <c r="VOF55" s="72"/>
      <c r="VOG55" s="72"/>
      <c r="VOS55" s="72"/>
      <c r="VOT55" s="73"/>
      <c r="VOU55" s="548"/>
      <c r="VOV55" s="72"/>
      <c r="VOW55" s="72"/>
      <c r="VPI55" s="72"/>
      <c r="VPJ55" s="73"/>
      <c r="VPK55" s="548"/>
      <c r="VPL55" s="72"/>
      <c r="VPM55" s="72"/>
      <c r="VPY55" s="72"/>
      <c r="VPZ55" s="73"/>
      <c r="VQA55" s="548"/>
      <c r="VQB55" s="72"/>
      <c r="VQC55" s="72"/>
      <c r="VQO55" s="72"/>
      <c r="VQP55" s="73"/>
      <c r="VQQ55" s="548"/>
      <c r="VQR55" s="72"/>
      <c r="VQS55" s="72"/>
      <c r="VRE55" s="72"/>
      <c r="VRF55" s="73"/>
      <c r="VRG55" s="548"/>
      <c r="VRH55" s="72"/>
      <c r="VRI55" s="72"/>
      <c r="VRU55" s="72"/>
      <c r="VRV55" s="73"/>
      <c r="VRW55" s="548"/>
      <c r="VRX55" s="72"/>
      <c r="VRY55" s="72"/>
      <c r="VSK55" s="72"/>
      <c r="VSL55" s="73"/>
      <c r="VSM55" s="548"/>
      <c r="VSN55" s="72"/>
      <c r="VSO55" s="72"/>
      <c r="VTA55" s="72"/>
      <c r="VTB55" s="73"/>
      <c r="VTC55" s="548"/>
      <c r="VTD55" s="72"/>
      <c r="VTE55" s="72"/>
      <c r="VTQ55" s="72"/>
      <c r="VTR55" s="73"/>
      <c r="VTS55" s="548"/>
      <c r="VTT55" s="72"/>
      <c r="VTU55" s="72"/>
      <c r="VUG55" s="72"/>
      <c r="VUH55" s="73"/>
      <c r="VUI55" s="548"/>
      <c r="VUJ55" s="72"/>
      <c r="VUK55" s="72"/>
      <c r="VUW55" s="72"/>
      <c r="VUX55" s="73"/>
      <c r="VUY55" s="548"/>
      <c r="VUZ55" s="72"/>
      <c r="VVA55" s="72"/>
      <c r="VVM55" s="72"/>
      <c r="VVN55" s="73"/>
      <c r="VVO55" s="548"/>
      <c r="VVP55" s="72"/>
      <c r="VVQ55" s="72"/>
      <c r="VWC55" s="72"/>
      <c r="VWD55" s="73"/>
      <c r="VWE55" s="548"/>
      <c r="VWF55" s="72"/>
      <c r="VWG55" s="72"/>
      <c r="VWS55" s="72"/>
      <c r="VWT55" s="73"/>
      <c r="VWU55" s="548"/>
      <c r="VWV55" s="72"/>
      <c r="VWW55" s="72"/>
      <c r="VXI55" s="72"/>
      <c r="VXJ55" s="73"/>
      <c r="VXK55" s="548"/>
      <c r="VXL55" s="72"/>
      <c r="VXM55" s="72"/>
      <c r="VXY55" s="72"/>
      <c r="VXZ55" s="73"/>
      <c r="VYA55" s="548"/>
      <c r="VYB55" s="72"/>
      <c r="VYC55" s="72"/>
      <c r="VYO55" s="72"/>
      <c r="VYP55" s="73"/>
      <c r="VYQ55" s="548"/>
      <c r="VYR55" s="72"/>
      <c r="VYS55" s="72"/>
      <c r="VZE55" s="72"/>
      <c r="VZF55" s="73"/>
      <c r="VZG55" s="548"/>
      <c r="VZH55" s="72"/>
      <c r="VZI55" s="72"/>
      <c r="VZU55" s="72"/>
      <c r="VZV55" s="73"/>
      <c r="VZW55" s="548"/>
      <c r="VZX55" s="72"/>
      <c r="VZY55" s="72"/>
      <c r="WAK55" s="72"/>
      <c r="WAL55" s="73"/>
      <c r="WAM55" s="548"/>
      <c r="WAN55" s="72"/>
      <c r="WAO55" s="72"/>
      <c r="WBA55" s="72"/>
      <c r="WBB55" s="73"/>
      <c r="WBC55" s="548"/>
      <c r="WBD55" s="72"/>
      <c r="WBE55" s="72"/>
      <c r="WBQ55" s="72"/>
      <c r="WBR55" s="73"/>
      <c r="WBS55" s="548"/>
      <c r="WBT55" s="72"/>
      <c r="WBU55" s="72"/>
      <c r="WCG55" s="72"/>
      <c r="WCH55" s="73"/>
      <c r="WCI55" s="548"/>
      <c r="WCJ55" s="72"/>
      <c r="WCK55" s="72"/>
      <c r="WCW55" s="72"/>
      <c r="WCX55" s="73"/>
      <c r="WCY55" s="548"/>
      <c r="WCZ55" s="72"/>
      <c r="WDA55" s="72"/>
      <c r="WDM55" s="72"/>
      <c r="WDN55" s="73"/>
      <c r="WDO55" s="548"/>
      <c r="WDP55" s="72"/>
      <c r="WDQ55" s="72"/>
      <c r="WEC55" s="72"/>
      <c r="WED55" s="73"/>
      <c r="WEE55" s="548"/>
      <c r="WEF55" s="72"/>
      <c r="WEG55" s="72"/>
      <c r="WES55" s="72"/>
      <c r="WET55" s="73"/>
      <c r="WEU55" s="548"/>
      <c r="WEV55" s="72"/>
      <c r="WEW55" s="72"/>
      <c r="WFI55" s="72"/>
      <c r="WFJ55" s="73"/>
      <c r="WFK55" s="548"/>
      <c r="WFL55" s="72"/>
      <c r="WFM55" s="72"/>
      <c r="WFY55" s="72"/>
      <c r="WFZ55" s="73"/>
      <c r="WGA55" s="548"/>
      <c r="WGB55" s="72"/>
      <c r="WGC55" s="72"/>
      <c r="WGO55" s="72"/>
      <c r="WGP55" s="73"/>
      <c r="WGQ55" s="548"/>
      <c r="WGR55" s="72"/>
      <c r="WGS55" s="72"/>
      <c r="WHE55" s="72"/>
      <c r="WHF55" s="73"/>
      <c r="WHG55" s="548"/>
      <c r="WHH55" s="72"/>
      <c r="WHI55" s="72"/>
      <c r="WHU55" s="72"/>
      <c r="WHV55" s="73"/>
      <c r="WHW55" s="548"/>
      <c r="WHX55" s="72"/>
      <c r="WHY55" s="72"/>
      <c r="WIK55" s="72"/>
      <c r="WIL55" s="73"/>
      <c r="WIM55" s="548"/>
      <c r="WIN55" s="72"/>
      <c r="WIO55" s="72"/>
      <c r="WJA55" s="72"/>
      <c r="WJB55" s="73"/>
      <c r="WJC55" s="548"/>
      <c r="WJD55" s="72"/>
      <c r="WJE55" s="72"/>
      <c r="WJQ55" s="72"/>
      <c r="WJR55" s="73"/>
      <c r="WJS55" s="548"/>
      <c r="WJT55" s="72"/>
      <c r="WJU55" s="72"/>
      <c r="WKG55" s="72"/>
      <c r="WKH55" s="73"/>
      <c r="WKI55" s="548"/>
      <c r="WKJ55" s="72"/>
      <c r="WKK55" s="72"/>
      <c r="WKW55" s="72"/>
      <c r="WKX55" s="73"/>
      <c r="WKY55" s="548"/>
      <c r="WKZ55" s="72"/>
      <c r="WLA55" s="72"/>
      <c r="WLM55" s="72"/>
      <c r="WLN55" s="73"/>
      <c r="WLO55" s="548"/>
      <c r="WLP55" s="72"/>
      <c r="WLQ55" s="72"/>
      <c r="WMC55" s="72"/>
      <c r="WMD55" s="73"/>
      <c r="WME55" s="548"/>
      <c r="WMF55" s="72"/>
      <c r="WMG55" s="72"/>
      <c r="WMS55" s="72"/>
      <c r="WMT55" s="73"/>
      <c r="WMU55" s="548"/>
      <c r="WMV55" s="72"/>
      <c r="WMW55" s="72"/>
      <c r="WNI55" s="72"/>
      <c r="WNJ55" s="73"/>
      <c r="WNK55" s="548"/>
      <c r="WNL55" s="72"/>
      <c r="WNM55" s="72"/>
      <c r="WNY55" s="72"/>
      <c r="WNZ55" s="73"/>
      <c r="WOA55" s="548"/>
      <c r="WOB55" s="72"/>
      <c r="WOC55" s="72"/>
      <c r="WOO55" s="72"/>
      <c r="WOP55" s="73"/>
      <c r="WOQ55" s="548"/>
      <c r="WOR55" s="72"/>
      <c r="WOS55" s="72"/>
      <c r="WPE55" s="72"/>
      <c r="WPF55" s="73"/>
      <c r="WPG55" s="548"/>
      <c r="WPH55" s="72"/>
      <c r="WPI55" s="72"/>
      <c r="WPU55" s="72"/>
      <c r="WPV55" s="73"/>
      <c r="WPW55" s="548"/>
      <c r="WPX55" s="72"/>
      <c r="WPY55" s="72"/>
      <c r="WQK55" s="72"/>
      <c r="WQL55" s="73"/>
      <c r="WQM55" s="548"/>
      <c r="WQN55" s="72"/>
      <c r="WQO55" s="72"/>
      <c r="WRA55" s="72"/>
      <c r="WRB55" s="73"/>
      <c r="WRC55" s="548"/>
      <c r="WRD55" s="72"/>
      <c r="WRE55" s="72"/>
      <c r="WRQ55" s="72"/>
      <c r="WRR55" s="73"/>
      <c r="WRS55" s="548"/>
      <c r="WRT55" s="72"/>
      <c r="WRU55" s="72"/>
      <c r="WSG55" s="72"/>
      <c r="WSH55" s="73"/>
      <c r="WSI55" s="548"/>
      <c r="WSJ55" s="72"/>
      <c r="WSK55" s="72"/>
      <c r="WSW55" s="72"/>
      <c r="WSX55" s="73"/>
      <c r="WSY55" s="548"/>
      <c r="WSZ55" s="72"/>
      <c r="WTA55" s="72"/>
      <c r="WTM55" s="72"/>
      <c r="WTN55" s="73"/>
      <c r="WTO55" s="548"/>
      <c r="WTP55" s="72"/>
      <c r="WTQ55" s="72"/>
      <c r="WUC55" s="72"/>
      <c r="WUD55" s="73"/>
      <c r="WUE55" s="548"/>
      <c r="WUF55" s="72"/>
      <c r="WUG55" s="72"/>
      <c r="WUS55" s="72"/>
      <c r="WUT55" s="73"/>
      <c r="WUU55" s="548"/>
      <c r="WUV55" s="72"/>
      <c r="WUW55" s="72"/>
      <c r="WVI55" s="72"/>
      <c r="WVJ55" s="73"/>
      <c r="WVK55" s="548"/>
      <c r="WVL55" s="72"/>
      <c r="WVM55" s="72"/>
      <c r="WVY55" s="72"/>
      <c r="WVZ55" s="73"/>
      <c r="WWA55" s="548"/>
      <c r="WWB55" s="72"/>
      <c r="WWC55" s="72"/>
      <c r="WWO55" s="72"/>
      <c r="WWP55" s="73"/>
      <c r="WWQ55" s="548"/>
      <c r="WWR55" s="72"/>
      <c r="WWS55" s="72"/>
      <c r="WXE55" s="72"/>
      <c r="WXF55" s="73"/>
      <c r="WXG55" s="548"/>
      <c r="WXH55" s="72"/>
      <c r="WXI55" s="72"/>
      <c r="WXU55" s="72"/>
      <c r="WXV55" s="73"/>
      <c r="WXW55" s="548"/>
      <c r="WXX55" s="72"/>
      <c r="WXY55" s="72"/>
      <c r="WYK55" s="72"/>
      <c r="WYL55" s="73"/>
      <c r="WYM55" s="548"/>
      <c r="WYN55" s="72"/>
      <c r="WYO55" s="72"/>
      <c r="WZA55" s="72"/>
      <c r="WZB55" s="73"/>
      <c r="WZC55" s="548"/>
      <c r="WZD55" s="72"/>
      <c r="WZE55" s="72"/>
      <c r="WZQ55" s="72"/>
      <c r="WZR55" s="73"/>
      <c r="WZS55" s="548"/>
      <c r="WZT55" s="72"/>
      <c r="WZU55" s="72"/>
      <c r="XAG55" s="72"/>
      <c r="XAH55" s="73"/>
      <c r="XAI55" s="548"/>
      <c r="XAJ55" s="72"/>
      <c r="XAK55" s="72"/>
      <c r="XAW55" s="72"/>
      <c r="XAX55" s="73"/>
      <c r="XAY55" s="548"/>
      <c r="XAZ55" s="72"/>
      <c r="XBA55" s="72"/>
      <c r="XBM55" s="72"/>
      <c r="XBN55" s="73"/>
      <c r="XBO55" s="548"/>
      <c r="XBP55" s="72"/>
      <c r="XBQ55" s="72"/>
      <c r="XCC55" s="72"/>
      <c r="XCD55" s="73"/>
      <c r="XCE55" s="548"/>
      <c r="XCF55" s="72"/>
      <c r="XCG55" s="72"/>
      <c r="XCS55" s="72"/>
      <c r="XCT55" s="73"/>
      <c r="XCU55" s="548"/>
      <c r="XCV55" s="72"/>
      <c r="XCW55" s="72"/>
      <c r="XDI55" s="72"/>
      <c r="XDJ55" s="73"/>
      <c r="XDK55" s="548"/>
      <c r="XDL55" s="72"/>
      <c r="XDM55" s="72"/>
      <c r="XDY55" s="72"/>
      <c r="XDZ55" s="73"/>
      <c r="XEA55" s="548"/>
      <c r="XEB55" s="72"/>
      <c r="XEC55" s="72"/>
      <c r="XEO55" s="72"/>
      <c r="XEP55" s="73"/>
      <c r="XEQ55" s="548"/>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05"/>
      <c r="FG56" s="605"/>
      <c r="FH56" s="114"/>
      <c r="FI56" s="74"/>
      <c r="FU56" s="74"/>
      <c r="FV56" s="605"/>
      <c r="FW56" s="605"/>
      <c r="FX56" s="114"/>
      <c r="FY56" s="74"/>
      <c r="GK56" s="74"/>
      <c r="GL56" s="605"/>
      <c r="GM56" s="605"/>
      <c r="GN56" s="114"/>
      <c r="GO56" s="74"/>
      <c r="HA56" s="74"/>
      <c r="HB56" s="605"/>
      <c r="HC56" s="605"/>
      <c r="HD56" s="114"/>
      <c r="HE56" s="74"/>
      <c r="HQ56" s="74"/>
      <c r="HR56" s="605"/>
      <c r="HS56" s="605"/>
      <c r="HT56" s="114"/>
      <c r="HU56" s="74"/>
      <c r="IG56" s="74"/>
      <c r="IH56" s="605"/>
      <c r="II56" s="605"/>
      <c r="IJ56" s="114"/>
      <c r="IK56" s="74"/>
      <c r="IW56" s="74"/>
      <c r="IX56" s="605"/>
      <c r="IY56" s="605"/>
      <c r="IZ56" s="114"/>
      <c r="JA56" s="74"/>
      <c r="JM56" s="74"/>
      <c r="JN56" s="605"/>
      <c r="JO56" s="605"/>
      <c r="JP56" s="114"/>
      <c r="JQ56" s="74"/>
      <c r="KC56" s="74"/>
      <c r="KD56" s="605"/>
      <c r="KE56" s="605"/>
      <c r="KF56" s="114"/>
      <c r="KG56" s="74"/>
      <c r="KS56" s="74"/>
      <c r="KT56" s="605"/>
      <c r="KU56" s="605"/>
      <c r="KV56" s="114"/>
      <c r="KW56" s="74"/>
      <c r="LI56" s="74"/>
      <c r="LJ56" s="605"/>
      <c r="LK56" s="605"/>
      <c r="LL56" s="114"/>
      <c r="LM56" s="74"/>
      <c r="LY56" s="74"/>
      <c r="LZ56" s="605"/>
      <c r="MA56" s="605"/>
      <c r="MB56" s="114"/>
      <c r="MC56" s="74"/>
      <c r="MO56" s="74"/>
      <c r="MP56" s="605"/>
      <c r="MQ56" s="605"/>
      <c r="MR56" s="114"/>
      <c r="MS56" s="74"/>
      <c r="NE56" s="74"/>
      <c r="NF56" s="605"/>
      <c r="NG56" s="605"/>
      <c r="NH56" s="114"/>
      <c r="NI56" s="74"/>
      <c r="NU56" s="74"/>
      <c r="NV56" s="605"/>
      <c r="NW56" s="605"/>
      <c r="NX56" s="114"/>
      <c r="NY56" s="74"/>
      <c r="OK56" s="74"/>
      <c r="OL56" s="605"/>
      <c r="OM56" s="605"/>
      <c r="ON56" s="114"/>
      <c r="OO56" s="74"/>
      <c r="PA56" s="74"/>
      <c r="PB56" s="605"/>
      <c r="PC56" s="605"/>
      <c r="PD56" s="114"/>
      <c r="PE56" s="74"/>
      <c r="PQ56" s="74"/>
      <c r="PR56" s="605"/>
      <c r="PS56" s="605"/>
      <c r="PT56" s="114"/>
      <c r="PU56" s="74"/>
      <c r="QG56" s="74"/>
      <c r="QH56" s="605"/>
      <c r="QI56" s="605"/>
      <c r="QJ56" s="114"/>
      <c r="QK56" s="74"/>
      <c r="QW56" s="74"/>
      <c r="QX56" s="605"/>
      <c r="QY56" s="605"/>
      <c r="QZ56" s="114"/>
      <c r="RA56" s="74"/>
      <c r="RM56" s="74"/>
      <c r="RN56" s="605"/>
      <c r="RO56" s="605"/>
      <c r="RP56" s="114"/>
      <c r="RQ56" s="74"/>
      <c r="SC56" s="74"/>
      <c r="SD56" s="605"/>
      <c r="SE56" s="605"/>
      <c r="SF56" s="114"/>
      <c r="SG56" s="74"/>
      <c r="SS56" s="74"/>
      <c r="ST56" s="605"/>
      <c r="SU56" s="605"/>
      <c r="SV56" s="114"/>
      <c r="SW56" s="74"/>
      <c r="TI56" s="74"/>
      <c r="TJ56" s="605"/>
      <c r="TK56" s="605"/>
      <c r="TL56" s="114"/>
      <c r="TM56" s="74"/>
      <c r="TY56" s="74"/>
      <c r="TZ56" s="605"/>
      <c r="UA56" s="605"/>
      <c r="UB56" s="114"/>
      <c r="UC56" s="74"/>
      <c r="UO56" s="74"/>
      <c r="UP56" s="605"/>
      <c r="UQ56" s="605"/>
      <c r="UR56" s="114"/>
      <c r="US56" s="74"/>
      <c r="VE56" s="74"/>
      <c r="VF56" s="605"/>
      <c r="VG56" s="605"/>
      <c r="VH56" s="114"/>
      <c r="VI56" s="74"/>
      <c r="VU56" s="74"/>
      <c r="VV56" s="605"/>
      <c r="VW56" s="605"/>
      <c r="VX56" s="114"/>
      <c r="VY56" s="74"/>
      <c r="WK56" s="74"/>
      <c r="WL56" s="605"/>
      <c r="WM56" s="605"/>
      <c r="WN56" s="114"/>
      <c r="WO56" s="74"/>
      <c r="XA56" s="74"/>
      <c r="XB56" s="605"/>
      <c r="XC56" s="605"/>
      <c r="XD56" s="114"/>
      <c r="XE56" s="74"/>
      <c r="XQ56" s="74"/>
      <c r="XR56" s="605"/>
      <c r="XS56" s="605"/>
      <c r="XT56" s="114"/>
      <c r="XU56" s="74"/>
      <c r="YG56" s="74"/>
      <c r="YH56" s="605"/>
      <c r="YI56" s="605"/>
      <c r="YJ56" s="114"/>
      <c r="YK56" s="74"/>
      <c r="YW56" s="74"/>
      <c r="YX56" s="605"/>
      <c r="YY56" s="605"/>
      <c r="YZ56" s="114"/>
      <c r="ZA56" s="74"/>
      <c r="ZM56" s="74"/>
      <c r="ZN56" s="605"/>
      <c r="ZO56" s="605"/>
      <c r="ZP56" s="114"/>
      <c r="ZQ56" s="74"/>
      <c r="AAC56" s="74"/>
      <c r="AAD56" s="605"/>
      <c r="AAE56" s="605"/>
      <c r="AAF56" s="114"/>
      <c r="AAG56" s="74"/>
      <c r="AAS56" s="74"/>
      <c r="AAT56" s="605"/>
      <c r="AAU56" s="605"/>
      <c r="AAV56" s="114"/>
      <c r="AAW56" s="74"/>
      <c r="ABI56" s="74"/>
      <c r="ABJ56" s="605"/>
      <c r="ABK56" s="605"/>
      <c r="ABL56" s="114"/>
      <c r="ABM56" s="74"/>
      <c r="ABY56" s="74"/>
      <c r="ABZ56" s="605"/>
      <c r="ACA56" s="605"/>
      <c r="ACB56" s="114"/>
      <c r="ACC56" s="74"/>
      <c r="ACO56" s="74"/>
      <c r="ACP56" s="605"/>
      <c r="ACQ56" s="605"/>
      <c r="ACR56" s="114"/>
      <c r="ACS56" s="74"/>
      <c r="ADE56" s="74"/>
      <c r="ADF56" s="605"/>
      <c r="ADG56" s="605"/>
      <c r="ADH56" s="114"/>
      <c r="ADI56" s="74"/>
      <c r="ADU56" s="74"/>
      <c r="ADV56" s="605"/>
      <c r="ADW56" s="605"/>
      <c r="ADX56" s="114"/>
      <c r="ADY56" s="74"/>
      <c r="AEK56" s="74"/>
      <c r="AEL56" s="605"/>
      <c r="AEM56" s="605"/>
      <c r="AEN56" s="114"/>
      <c r="AEO56" s="74"/>
      <c r="AFA56" s="74"/>
      <c r="AFB56" s="605"/>
      <c r="AFC56" s="605"/>
      <c r="AFD56" s="114"/>
      <c r="AFE56" s="74"/>
      <c r="AFQ56" s="74"/>
      <c r="AFR56" s="605"/>
      <c r="AFS56" s="605"/>
      <c r="AFT56" s="114"/>
      <c r="AFU56" s="74"/>
      <c r="AGG56" s="74"/>
      <c r="AGH56" s="605"/>
      <c r="AGI56" s="605"/>
      <c r="AGJ56" s="114"/>
      <c r="AGK56" s="74"/>
      <c r="AGW56" s="74"/>
      <c r="AGX56" s="605"/>
      <c r="AGY56" s="605"/>
      <c r="AGZ56" s="114"/>
      <c r="AHA56" s="74"/>
      <c r="AHM56" s="74"/>
      <c r="AHN56" s="605"/>
      <c r="AHO56" s="605"/>
      <c r="AHP56" s="114"/>
      <c r="AHQ56" s="74"/>
      <c r="AIC56" s="74"/>
      <c r="AID56" s="605"/>
      <c r="AIE56" s="605"/>
      <c r="AIF56" s="114"/>
      <c r="AIG56" s="74"/>
      <c r="AIS56" s="74"/>
      <c r="AIT56" s="605"/>
      <c r="AIU56" s="605"/>
      <c r="AIV56" s="114"/>
      <c r="AIW56" s="74"/>
      <c r="AJI56" s="74"/>
      <c r="AJJ56" s="605"/>
      <c r="AJK56" s="605"/>
      <c r="AJL56" s="114"/>
      <c r="AJM56" s="74"/>
      <c r="AJY56" s="74"/>
      <c r="AJZ56" s="605"/>
      <c r="AKA56" s="605"/>
      <c r="AKB56" s="114"/>
      <c r="AKC56" s="74"/>
      <c r="AKO56" s="74"/>
      <c r="AKP56" s="605"/>
      <c r="AKQ56" s="605"/>
      <c r="AKR56" s="114"/>
      <c r="AKS56" s="74"/>
      <c r="ALE56" s="74"/>
      <c r="ALF56" s="605"/>
      <c r="ALG56" s="605"/>
      <c r="ALH56" s="114"/>
      <c r="ALI56" s="74"/>
      <c r="ALU56" s="74"/>
      <c r="ALV56" s="605"/>
      <c r="ALW56" s="605"/>
      <c r="ALX56" s="114"/>
      <c r="ALY56" s="74"/>
      <c r="AMK56" s="74"/>
      <c r="AML56" s="605"/>
      <c r="AMM56" s="605"/>
      <c r="AMN56" s="114"/>
      <c r="AMO56" s="74"/>
      <c r="ANA56" s="74"/>
      <c r="ANB56" s="605"/>
      <c r="ANC56" s="605"/>
      <c r="AND56" s="114"/>
      <c r="ANE56" s="74"/>
      <c r="ANQ56" s="74"/>
      <c r="ANR56" s="605"/>
      <c r="ANS56" s="605"/>
      <c r="ANT56" s="114"/>
      <c r="ANU56" s="74"/>
      <c r="AOG56" s="74"/>
      <c r="AOH56" s="605"/>
      <c r="AOI56" s="605"/>
      <c r="AOJ56" s="114"/>
      <c r="AOK56" s="74"/>
      <c r="AOW56" s="74"/>
      <c r="AOX56" s="605"/>
      <c r="AOY56" s="605"/>
      <c r="AOZ56" s="114"/>
      <c r="APA56" s="74"/>
      <c r="APM56" s="74"/>
      <c r="APN56" s="605"/>
      <c r="APO56" s="605"/>
      <c r="APP56" s="114"/>
      <c r="APQ56" s="74"/>
      <c r="AQC56" s="74"/>
      <c r="AQD56" s="605"/>
      <c r="AQE56" s="605"/>
      <c r="AQF56" s="114"/>
      <c r="AQG56" s="74"/>
      <c r="AQS56" s="74"/>
      <c r="AQT56" s="605"/>
      <c r="AQU56" s="605"/>
      <c r="AQV56" s="114"/>
      <c r="AQW56" s="74"/>
      <c r="ARI56" s="74"/>
      <c r="ARJ56" s="605"/>
      <c r="ARK56" s="605"/>
      <c r="ARL56" s="114"/>
      <c r="ARM56" s="74"/>
      <c r="ARY56" s="74"/>
      <c r="ARZ56" s="605"/>
      <c r="ASA56" s="605"/>
      <c r="ASB56" s="114"/>
      <c r="ASC56" s="74"/>
      <c r="ASO56" s="74"/>
      <c r="ASP56" s="605"/>
      <c r="ASQ56" s="605"/>
      <c r="ASR56" s="114"/>
      <c r="ASS56" s="74"/>
      <c r="ATE56" s="74"/>
      <c r="ATF56" s="605"/>
      <c r="ATG56" s="605"/>
      <c r="ATH56" s="114"/>
      <c r="ATI56" s="74"/>
      <c r="ATU56" s="74"/>
      <c r="ATV56" s="605"/>
      <c r="ATW56" s="605"/>
      <c r="ATX56" s="114"/>
      <c r="ATY56" s="74"/>
      <c r="AUK56" s="74"/>
      <c r="AUL56" s="605"/>
      <c r="AUM56" s="605"/>
      <c r="AUN56" s="114"/>
      <c r="AUO56" s="74"/>
      <c r="AVA56" s="74"/>
      <c r="AVB56" s="605"/>
      <c r="AVC56" s="605"/>
      <c r="AVD56" s="114"/>
      <c r="AVE56" s="74"/>
      <c r="AVQ56" s="74"/>
      <c r="AVR56" s="605"/>
      <c r="AVS56" s="605"/>
      <c r="AVT56" s="114"/>
      <c r="AVU56" s="74"/>
      <c r="AWG56" s="74"/>
      <c r="AWH56" s="605"/>
      <c r="AWI56" s="605"/>
      <c r="AWJ56" s="114"/>
      <c r="AWK56" s="74"/>
      <c r="AWW56" s="74"/>
      <c r="AWX56" s="605"/>
      <c r="AWY56" s="605"/>
      <c r="AWZ56" s="114"/>
      <c r="AXA56" s="74"/>
      <c r="AXM56" s="74"/>
      <c r="AXN56" s="605"/>
      <c r="AXO56" s="605"/>
      <c r="AXP56" s="114"/>
      <c r="AXQ56" s="74"/>
      <c r="AYC56" s="74"/>
      <c r="AYD56" s="605"/>
      <c r="AYE56" s="605"/>
      <c r="AYF56" s="114"/>
      <c r="AYG56" s="74"/>
      <c r="AYS56" s="74"/>
      <c r="AYT56" s="605"/>
      <c r="AYU56" s="605"/>
      <c r="AYV56" s="114"/>
      <c r="AYW56" s="74"/>
      <c r="AZI56" s="74"/>
      <c r="AZJ56" s="605"/>
      <c r="AZK56" s="605"/>
      <c r="AZL56" s="114"/>
      <c r="AZM56" s="74"/>
      <c r="AZY56" s="74"/>
      <c r="AZZ56" s="605"/>
      <c r="BAA56" s="605"/>
      <c r="BAB56" s="114"/>
      <c r="BAC56" s="74"/>
      <c r="BAO56" s="74"/>
      <c r="BAP56" s="605"/>
      <c r="BAQ56" s="605"/>
      <c r="BAR56" s="114"/>
      <c r="BAS56" s="74"/>
      <c r="BBE56" s="74"/>
      <c r="BBF56" s="605"/>
      <c r="BBG56" s="605"/>
      <c r="BBH56" s="114"/>
      <c r="BBI56" s="74"/>
      <c r="BBU56" s="74"/>
      <c r="BBV56" s="605"/>
      <c r="BBW56" s="605"/>
      <c r="BBX56" s="114"/>
      <c r="BBY56" s="74"/>
      <c r="BCK56" s="74"/>
      <c r="BCL56" s="605"/>
      <c r="BCM56" s="605"/>
      <c r="BCN56" s="114"/>
      <c r="BCO56" s="74"/>
      <c r="BDA56" s="74"/>
      <c r="BDB56" s="605"/>
      <c r="BDC56" s="605"/>
      <c r="BDD56" s="114"/>
      <c r="BDE56" s="74"/>
      <c r="BDQ56" s="74"/>
      <c r="BDR56" s="605"/>
      <c r="BDS56" s="605"/>
      <c r="BDT56" s="114"/>
      <c r="BDU56" s="74"/>
      <c r="BEG56" s="74"/>
      <c r="BEH56" s="605"/>
      <c r="BEI56" s="605"/>
      <c r="BEJ56" s="114"/>
      <c r="BEK56" s="74"/>
      <c r="BEW56" s="74"/>
      <c r="BEX56" s="605"/>
      <c r="BEY56" s="605"/>
      <c r="BEZ56" s="114"/>
      <c r="BFA56" s="74"/>
      <c r="BFM56" s="74"/>
      <c r="BFN56" s="605"/>
      <c r="BFO56" s="605"/>
      <c r="BFP56" s="114"/>
      <c r="BFQ56" s="74"/>
      <c r="BGC56" s="74"/>
      <c r="BGD56" s="605"/>
      <c r="BGE56" s="605"/>
      <c r="BGF56" s="114"/>
      <c r="BGG56" s="74"/>
      <c r="BGS56" s="74"/>
      <c r="BGT56" s="605"/>
      <c r="BGU56" s="605"/>
      <c r="BGV56" s="114"/>
      <c r="BGW56" s="74"/>
      <c r="BHI56" s="74"/>
      <c r="BHJ56" s="605"/>
      <c r="BHK56" s="605"/>
      <c r="BHL56" s="114"/>
      <c r="BHM56" s="74"/>
      <c r="BHY56" s="74"/>
      <c r="BHZ56" s="605"/>
      <c r="BIA56" s="605"/>
      <c r="BIB56" s="114"/>
      <c r="BIC56" s="74"/>
      <c r="BIO56" s="74"/>
      <c r="BIP56" s="605"/>
      <c r="BIQ56" s="605"/>
      <c r="BIR56" s="114"/>
      <c r="BIS56" s="74"/>
      <c r="BJE56" s="74"/>
      <c r="BJF56" s="605"/>
      <c r="BJG56" s="605"/>
      <c r="BJH56" s="114"/>
      <c r="BJI56" s="74"/>
      <c r="BJU56" s="74"/>
      <c r="BJV56" s="605"/>
      <c r="BJW56" s="605"/>
      <c r="BJX56" s="114"/>
      <c r="BJY56" s="74"/>
      <c r="BKK56" s="74"/>
      <c r="BKL56" s="605"/>
      <c r="BKM56" s="605"/>
      <c r="BKN56" s="114"/>
      <c r="BKO56" s="74"/>
      <c r="BLA56" s="74"/>
      <c r="BLB56" s="605"/>
      <c r="BLC56" s="605"/>
      <c r="BLD56" s="114"/>
      <c r="BLE56" s="74"/>
      <c r="BLQ56" s="74"/>
      <c r="BLR56" s="605"/>
      <c r="BLS56" s="605"/>
      <c r="BLT56" s="114"/>
      <c r="BLU56" s="74"/>
      <c r="BMG56" s="74"/>
      <c r="BMH56" s="605"/>
      <c r="BMI56" s="605"/>
      <c r="BMJ56" s="114"/>
      <c r="BMK56" s="74"/>
      <c r="BMW56" s="74"/>
      <c r="BMX56" s="605"/>
      <c r="BMY56" s="605"/>
      <c r="BMZ56" s="114"/>
      <c r="BNA56" s="74"/>
      <c r="BNM56" s="74"/>
      <c r="BNN56" s="605"/>
      <c r="BNO56" s="605"/>
      <c r="BNP56" s="114"/>
      <c r="BNQ56" s="74"/>
      <c r="BOC56" s="74"/>
      <c r="BOD56" s="605"/>
      <c r="BOE56" s="605"/>
      <c r="BOF56" s="114"/>
      <c r="BOG56" s="74"/>
      <c r="BOS56" s="74"/>
      <c r="BOT56" s="605"/>
      <c r="BOU56" s="605"/>
      <c r="BOV56" s="114"/>
      <c r="BOW56" s="74"/>
      <c r="BPI56" s="74"/>
      <c r="BPJ56" s="605"/>
      <c r="BPK56" s="605"/>
      <c r="BPL56" s="114"/>
      <c r="BPM56" s="74"/>
      <c r="BPY56" s="74"/>
      <c r="BPZ56" s="605"/>
      <c r="BQA56" s="605"/>
      <c r="BQB56" s="114"/>
      <c r="BQC56" s="74"/>
      <c r="BQO56" s="74"/>
      <c r="BQP56" s="605"/>
      <c r="BQQ56" s="605"/>
      <c r="BQR56" s="114"/>
      <c r="BQS56" s="74"/>
      <c r="BRE56" s="74"/>
      <c r="BRF56" s="605"/>
      <c r="BRG56" s="605"/>
      <c r="BRH56" s="114"/>
      <c r="BRI56" s="74"/>
      <c r="BRU56" s="74"/>
      <c r="BRV56" s="605"/>
      <c r="BRW56" s="605"/>
      <c r="BRX56" s="114"/>
      <c r="BRY56" s="74"/>
      <c r="BSK56" s="74"/>
      <c r="BSL56" s="605"/>
      <c r="BSM56" s="605"/>
      <c r="BSN56" s="114"/>
      <c r="BSO56" s="74"/>
      <c r="BTA56" s="74"/>
      <c r="BTB56" s="605"/>
      <c r="BTC56" s="605"/>
      <c r="BTD56" s="114"/>
      <c r="BTE56" s="74"/>
      <c r="BTQ56" s="74"/>
      <c r="BTR56" s="605"/>
      <c r="BTS56" s="605"/>
      <c r="BTT56" s="114"/>
      <c r="BTU56" s="74"/>
      <c r="BUG56" s="74"/>
      <c r="BUH56" s="605"/>
      <c r="BUI56" s="605"/>
      <c r="BUJ56" s="114"/>
      <c r="BUK56" s="74"/>
      <c r="BUW56" s="74"/>
      <c r="BUX56" s="605"/>
      <c r="BUY56" s="605"/>
      <c r="BUZ56" s="114"/>
      <c r="BVA56" s="74"/>
      <c r="BVM56" s="74"/>
      <c r="BVN56" s="605"/>
      <c r="BVO56" s="605"/>
      <c r="BVP56" s="114"/>
      <c r="BVQ56" s="74"/>
      <c r="BWC56" s="74"/>
      <c r="BWD56" s="605"/>
      <c r="BWE56" s="605"/>
      <c r="BWF56" s="114"/>
      <c r="BWG56" s="74"/>
      <c r="BWS56" s="74"/>
      <c r="BWT56" s="605"/>
      <c r="BWU56" s="605"/>
      <c r="BWV56" s="114"/>
      <c r="BWW56" s="74"/>
      <c r="BXI56" s="74"/>
      <c r="BXJ56" s="605"/>
      <c r="BXK56" s="605"/>
      <c r="BXL56" s="114"/>
      <c r="BXM56" s="74"/>
      <c r="BXY56" s="74"/>
      <c r="BXZ56" s="605"/>
      <c r="BYA56" s="605"/>
      <c r="BYB56" s="114"/>
      <c r="BYC56" s="74"/>
      <c r="BYO56" s="74"/>
      <c r="BYP56" s="605"/>
      <c r="BYQ56" s="605"/>
      <c r="BYR56" s="114"/>
      <c r="BYS56" s="74"/>
      <c r="BZE56" s="74"/>
      <c r="BZF56" s="605"/>
      <c r="BZG56" s="605"/>
      <c r="BZH56" s="114"/>
      <c r="BZI56" s="74"/>
      <c r="BZU56" s="74"/>
      <c r="BZV56" s="605"/>
      <c r="BZW56" s="605"/>
      <c r="BZX56" s="114"/>
      <c r="BZY56" s="74"/>
      <c r="CAK56" s="74"/>
      <c r="CAL56" s="605"/>
      <c r="CAM56" s="605"/>
      <c r="CAN56" s="114"/>
      <c r="CAO56" s="74"/>
      <c r="CBA56" s="74"/>
      <c r="CBB56" s="605"/>
      <c r="CBC56" s="605"/>
      <c r="CBD56" s="114"/>
      <c r="CBE56" s="74"/>
      <c r="CBQ56" s="74"/>
      <c r="CBR56" s="605"/>
      <c r="CBS56" s="605"/>
      <c r="CBT56" s="114"/>
      <c r="CBU56" s="74"/>
      <c r="CCG56" s="74"/>
      <c r="CCH56" s="605"/>
      <c r="CCI56" s="605"/>
      <c r="CCJ56" s="114"/>
      <c r="CCK56" s="74"/>
      <c r="CCW56" s="74"/>
      <c r="CCX56" s="605"/>
      <c r="CCY56" s="605"/>
      <c r="CCZ56" s="114"/>
      <c r="CDA56" s="74"/>
      <c r="CDM56" s="74"/>
      <c r="CDN56" s="605"/>
      <c r="CDO56" s="605"/>
      <c r="CDP56" s="114"/>
      <c r="CDQ56" s="74"/>
      <c r="CEC56" s="74"/>
      <c r="CED56" s="605"/>
      <c r="CEE56" s="605"/>
      <c r="CEF56" s="114"/>
      <c r="CEG56" s="74"/>
      <c r="CES56" s="74"/>
      <c r="CET56" s="605"/>
      <c r="CEU56" s="605"/>
      <c r="CEV56" s="114"/>
      <c r="CEW56" s="74"/>
      <c r="CFI56" s="74"/>
      <c r="CFJ56" s="605"/>
      <c r="CFK56" s="605"/>
      <c r="CFL56" s="114"/>
      <c r="CFM56" s="74"/>
      <c r="CFY56" s="74"/>
      <c r="CFZ56" s="605"/>
      <c r="CGA56" s="605"/>
      <c r="CGB56" s="114"/>
      <c r="CGC56" s="74"/>
      <c r="CGO56" s="74"/>
      <c r="CGP56" s="605"/>
      <c r="CGQ56" s="605"/>
      <c r="CGR56" s="114"/>
      <c r="CGS56" s="74"/>
      <c r="CHE56" s="74"/>
      <c r="CHF56" s="605"/>
      <c r="CHG56" s="605"/>
      <c r="CHH56" s="114"/>
      <c r="CHI56" s="74"/>
      <c r="CHU56" s="74"/>
      <c r="CHV56" s="605"/>
      <c r="CHW56" s="605"/>
      <c r="CHX56" s="114"/>
      <c r="CHY56" s="74"/>
      <c r="CIK56" s="74"/>
      <c r="CIL56" s="605"/>
      <c r="CIM56" s="605"/>
      <c r="CIN56" s="114"/>
      <c r="CIO56" s="74"/>
      <c r="CJA56" s="74"/>
      <c r="CJB56" s="605"/>
      <c r="CJC56" s="605"/>
      <c r="CJD56" s="114"/>
      <c r="CJE56" s="74"/>
      <c r="CJQ56" s="74"/>
      <c r="CJR56" s="605"/>
      <c r="CJS56" s="605"/>
      <c r="CJT56" s="114"/>
      <c r="CJU56" s="74"/>
      <c r="CKG56" s="74"/>
      <c r="CKH56" s="605"/>
      <c r="CKI56" s="605"/>
      <c r="CKJ56" s="114"/>
      <c r="CKK56" s="74"/>
      <c r="CKW56" s="74"/>
      <c r="CKX56" s="605"/>
      <c r="CKY56" s="605"/>
      <c r="CKZ56" s="114"/>
      <c r="CLA56" s="74"/>
      <c r="CLM56" s="74"/>
      <c r="CLN56" s="605"/>
      <c r="CLO56" s="605"/>
      <c r="CLP56" s="114"/>
      <c r="CLQ56" s="74"/>
      <c r="CMC56" s="74"/>
      <c r="CMD56" s="605"/>
      <c r="CME56" s="605"/>
      <c r="CMF56" s="114"/>
      <c r="CMG56" s="74"/>
      <c r="CMS56" s="74"/>
      <c r="CMT56" s="605"/>
      <c r="CMU56" s="605"/>
      <c r="CMV56" s="114"/>
      <c r="CMW56" s="74"/>
      <c r="CNI56" s="74"/>
      <c r="CNJ56" s="605"/>
      <c r="CNK56" s="605"/>
      <c r="CNL56" s="114"/>
      <c r="CNM56" s="74"/>
      <c r="CNY56" s="74"/>
      <c r="CNZ56" s="605"/>
      <c r="COA56" s="605"/>
      <c r="COB56" s="114"/>
      <c r="COC56" s="74"/>
      <c r="COO56" s="74"/>
      <c r="COP56" s="605"/>
      <c r="COQ56" s="605"/>
      <c r="COR56" s="114"/>
      <c r="COS56" s="74"/>
      <c r="CPE56" s="74"/>
      <c r="CPF56" s="605"/>
      <c r="CPG56" s="605"/>
      <c r="CPH56" s="114"/>
      <c r="CPI56" s="74"/>
      <c r="CPU56" s="74"/>
      <c r="CPV56" s="605"/>
      <c r="CPW56" s="605"/>
      <c r="CPX56" s="114"/>
      <c r="CPY56" s="74"/>
      <c r="CQK56" s="74"/>
      <c r="CQL56" s="605"/>
      <c r="CQM56" s="605"/>
      <c r="CQN56" s="114"/>
      <c r="CQO56" s="74"/>
      <c r="CRA56" s="74"/>
      <c r="CRB56" s="605"/>
      <c r="CRC56" s="605"/>
      <c r="CRD56" s="114"/>
      <c r="CRE56" s="74"/>
      <c r="CRQ56" s="74"/>
      <c r="CRR56" s="605"/>
      <c r="CRS56" s="605"/>
      <c r="CRT56" s="114"/>
      <c r="CRU56" s="74"/>
      <c r="CSG56" s="74"/>
      <c r="CSH56" s="605"/>
      <c r="CSI56" s="605"/>
      <c r="CSJ56" s="114"/>
      <c r="CSK56" s="74"/>
      <c r="CSW56" s="74"/>
      <c r="CSX56" s="605"/>
      <c r="CSY56" s="605"/>
      <c r="CSZ56" s="114"/>
      <c r="CTA56" s="74"/>
      <c r="CTM56" s="74"/>
      <c r="CTN56" s="605"/>
      <c r="CTO56" s="605"/>
      <c r="CTP56" s="114"/>
      <c r="CTQ56" s="74"/>
      <c r="CUC56" s="74"/>
      <c r="CUD56" s="605"/>
      <c r="CUE56" s="605"/>
      <c r="CUF56" s="114"/>
      <c r="CUG56" s="74"/>
      <c r="CUS56" s="74"/>
      <c r="CUT56" s="605"/>
      <c r="CUU56" s="605"/>
      <c r="CUV56" s="114"/>
      <c r="CUW56" s="74"/>
      <c r="CVI56" s="74"/>
      <c r="CVJ56" s="605"/>
      <c r="CVK56" s="605"/>
      <c r="CVL56" s="114"/>
      <c r="CVM56" s="74"/>
      <c r="CVY56" s="74"/>
      <c r="CVZ56" s="605"/>
      <c r="CWA56" s="605"/>
      <c r="CWB56" s="114"/>
      <c r="CWC56" s="74"/>
      <c r="CWO56" s="74"/>
      <c r="CWP56" s="605"/>
      <c r="CWQ56" s="605"/>
      <c r="CWR56" s="114"/>
      <c r="CWS56" s="74"/>
      <c r="CXE56" s="74"/>
      <c r="CXF56" s="605"/>
      <c r="CXG56" s="605"/>
      <c r="CXH56" s="114"/>
      <c r="CXI56" s="74"/>
      <c r="CXU56" s="74"/>
      <c r="CXV56" s="605"/>
      <c r="CXW56" s="605"/>
      <c r="CXX56" s="114"/>
      <c r="CXY56" s="74"/>
      <c r="CYK56" s="74"/>
      <c r="CYL56" s="605"/>
      <c r="CYM56" s="605"/>
      <c r="CYN56" s="114"/>
      <c r="CYO56" s="74"/>
      <c r="CZA56" s="74"/>
      <c r="CZB56" s="605"/>
      <c r="CZC56" s="605"/>
      <c r="CZD56" s="114"/>
      <c r="CZE56" s="74"/>
      <c r="CZQ56" s="74"/>
      <c r="CZR56" s="605"/>
      <c r="CZS56" s="605"/>
      <c r="CZT56" s="114"/>
      <c r="CZU56" s="74"/>
      <c r="DAG56" s="74"/>
      <c r="DAH56" s="605"/>
      <c r="DAI56" s="605"/>
      <c r="DAJ56" s="114"/>
      <c r="DAK56" s="74"/>
      <c r="DAW56" s="74"/>
      <c r="DAX56" s="605"/>
      <c r="DAY56" s="605"/>
      <c r="DAZ56" s="114"/>
      <c r="DBA56" s="74"/>
      <c r="DBM56" s="74"/>
      <c r="DBN56" s="605"/>
      <c r="DBO56" s="605"/>
      <c r="DBP56" s="114"/>
      <c r="DBQ56" s="74"/>
      <c r="DCC56" s="74"/>
      <c r="DCD56" s="605"/>
      <c r="DCE56" s="605"/>
      <c r="DCF56" s="114"/>
      <c r="DCG56" s="74"/>
      <c r="DCS56" s="74"/>
      <c r="DCT56" s="605"/>
      <c r="DCU56" s="605"/>
      <c r="DCV56" s="114"/>
      <c r="DCW56" s="74"/>
      <c r="DDI56" s="74"/>
      <c r="DDJ56" s="605"/>
      <c r="DDK56" s="605"/>
      <c r="DDL56" s="114"/>
      <c r="DDM56" s="74"/>
      <c r="DDY56" s="74"/>
      <c r="DDZ56" s="605"/>
      <c r="DEA56" s="605"/>
      <c r="DEB56" s="114"/>
      <c r="DEC56" s="74"/>
      <c r="DEO56" s="74"/>
      <c r="DEP56" s="605"/>
      <c r="DEQ56" s="605"/>
      <c r="DER56" s="114"/>
      <c r="DES56" s="74"/>
      <c r="DFE56" s="74"/>
      <c r="DFF56" s="605"/>
      <c r="DFG56" s="605"/>
      <c r="DFH56" s="114"/>
      <c r="DFI56" s="74"/>
      <c r="DFU56" s="74"/>
      <c r="DFV56" s="605"/>
      <c r="DFW56" s="605"/>
      <c r="DFX56" s="114"/>
      <c r="DFY56" s="74"/>
      <c r="DGK56" s="74"/>
      <c r="DGL56" s="605"/>
      <c r="DGM56" s="605"/>
      <c r="DGN56" s="114"/>
      <c r="DGO56" s="74"/>
      <c r="DHA56" s="74"/>
      <c r="DHB56" s="605"/>
      <c r="DHC56" s="605"/>
      <c r="DHD56" s="114"/>
      <c r="DHE56" s="74"/>
      <c r="DHQ56" s="74"/>
      <c r="DHR56" s="605"/>
      <c r="DHS56" s="605"/>
      <c r="DHT56" s="114"/>
      <c r="DHU56" s="74"/>
      <c r="DIG56" s="74"/>
      <c r="DIH56" s="605"/>
      <c r="DII56" s="605"/>
      <c r="DIJ56" s="114"/>
      <c r="DIK56" s="74"/>
      <c r="DIW56" s="74"/>
      <c r="DIX56" s="605"/>
      <c r="DIY56" s="605"/>
      <c r="DIZ56" s="114"/>
      <c r="DJA56" s="74"/>
      <c r="DJM56" s="74"/>
      <c r="DJN56" s="605"/>
      <c r="DJO56" s="605"/>
      <c r="DJP56" s="114"/>
      <c r="DJQ56" s="74"/>
      <c r="DKC56" s="74"/>
      <c r="DKD56" s="605"/>
      <c r="DKE56" s="605"/>
      <c r="DKF56" s="114"/>
      <c r="DKG56" s="74"/>
      <c r="DKS56" s="74"/>
      <c r="DKT56" s="605"/>
      <c r="DKU56" s="605"/>
      <c r="DKV56" s="114"/>
      <c r="DKW56" s="74"/>
      <c r="DLI56" s="74"/>
      <c r="DLJ56" s="605"/>
      <c r="DLK56" s="605"/>
      <c r="DLL56" s="114"/>
      <c r="DLM56" s="74"/>
      <c r="DLY56" s="74"/>
      <c r="DLZ56" s="605"/>
      <c r="DMA56" s="605"/>
      <c r="DMB56" s="114"/>
      <c r="DMC56" s="74"/>
      <c r="DMO56" s="74"/>
      <c r="DMP56" s="605"/>
      <c r="DMQ56" s="605"/>
      <c r="DMR56" s="114"/>
      <c r="DMS56" s="74"/>
      <c r="DNE56" s="74"/>
      <c r="DNF56" s="605"/>
      <c r="DNG56" s="605"/>
      <c r="DNH56" s="114"/>
      <c r="DNI56" s="74"/>
      <c r="DNU56" s="74"/>
      <c r="DNV56" s="605"/>
      <c r="DNW56" s="605"/>
      <c r="DNX56" s="114"/>
      <c r="DNY56" s="74"/>
      <c r="DOK56" s="74"/>
      <c r="DOL56" s="605"/>
      <c r="DOM56" s="605"/>
      <c r="DON56" s="114"/>
      <c r="DOO56" s="74"/>
      <c r="DPA56" s="74"/>
      <c r="DPB56" s="605"/>
      <c r="DPC56" s="605"/>
      <c r="DPD56" s="114"/>
      <c r="DPE56" s="74"/>
      <c r="DPQ56" s="74"/>
      <c r="DPR56" s="605"/>
      <c r="DPS56" s="605"/>
      <c r="DPT56" s="114"/>
      <c r="DPU56" s="74"/>
      <c r="DQG56" s="74"/>
      <c r="DQH56" s="605"/>
      <c r="DQI56" s="605"/>
      <c r="DQJ56" s="114"/>
      <c r="DQK56" s="74"/>
      <c r="DQW56" s="74"/>
      <c r="DQX56" s="605"/>
      <c r="DQY56" s="605"/>
      <c r="DQZ56" s="114"/>
      <c r="DRA56" s="74"/>
      <c r="DRM56" s="74"/>
      <c r="DRN56" s="605"/>
      <c r="DRO56" s="605"/>
      <c r="DRP56" s="114"/>
      <c r="DRQ56" s="74"/>
      <c r="DSC56" s="74"/>
      <c r="DSD56" s="605"/>
      <c r="DSE56" s="605"/>
      <c r="DSF56" s="114"/>
      <c r="DSG56" s="74"/>
      <c r="DSS56" s="74"/>
      <c r="DST56" s="605"/>
      <c r="DSU56" s="605"/>
      <c r="DSV56" s="114"/>
      <c r="DSW56" s="74"/>
      <c r="DTI56" s="74"/>
      <c r="DTJ56" s="605"/>
      <c r="DTK56" s="605"/>
      <c r="DTL56" s="114"/>
      <c r="DTM56" s="74"/>
      <c r="DTY56" s="74"/>
      <c r="DTZ56" s="605"/>
      <c r="DUA56" s="605"/>
      <c r="DUB56" s="114"/>
      <c r="DUC56" s="74"/>
      <c r="DUO56" s="74"/>
      <c r="DUP56" s="605"/>
      <c r="DUQ56" s="605"/>
      <c r="DUR56" s="114"/>
      <c r="DUS56" s="74"/>
      <c r="DVE56" s="74"/>
      <c r="DVF56" s="605"/>
      <c r="DVG56" s="605"/>
      <c r="DVH56" s="114"/>
      <c r="DVI56" s="74"/>
      <c r="DVU56" s="74"/>
      <c r="DVV56" s="605"/>
      <c r="DVW56" s="605"/>
      <c r="DVX56" s="114"/>
      <c r="DVY56" s="74"/>
      <c r="DWK56" s="74"/>
      <c r="DWL56" s="605"/>
      <c r="DWM56" s="605"/>
      <c r="DWN56" s="114"/>
      <c r="DWO56" s="74"/>
      <c r="DXA56" s="74"/>
      <c r="DXB56" s="605"/>
      <c r="DXC56" s="605"/>
      <c r="DXD56" s="114"/>
      <c r="DXE56" s="74"/>
      <c r="DXQ56" s="74"/>
      <c r="DXR56" s="605"/>
      <c r="DXS56" s="605"/>
      <c r="DXT56" s="114"/>
      <c r="DXU56" s="74"/>
      <c r="DYG56" s="74"/>
      <c r="DYH56" s="605"/>
      <c r="DYI56" s="605"/>
      <c r="DYJ56" s="114"/>
      <c r="DYK56" s="74"/>
      <c r="DYW56" s="74"/>
      <c r="DYX56" s="605"/>
      <c r="DYY56" s="605"/>
      <c r="DYZ56" s="114"/>
      <c r="DZA56" s="74"/>
      <c r="DZM56" s="74"/>
      <c r="DZN56" s="605"/>
      <c r="DZO56" s="605"/>
      <c r="DZP56" s="114"/>
      <c r="DZQ56" s="74"/>
      <c r="EAC56" s="74"/>
      <c r="EAD56" s="605"/>
      <c r="EAE56" s="605"/>
      <c r="EAF56" s="114"/>
      <c r="EAG56" s="74"/>
      <c r="EAS56" s="74"/>
      <c r="EAT56" s="605"/>
      <c r="EAU56" s="605"/>
      <c r="EAV56" s="114"/>
      <c r="EAW56" s="74"/>
      <c r="EBI56" s="74"/>
      <c r="EBJ56" s="605"/>
      <c r="EBK56" s="605"/>
      <c r="EBL56" s="114"/>
      <c r="EBM56" s="74"/>
      <c r="EBY56" s="74"/>
      <c r="EBZ56" s="605"/>
      <c r="ECA56" s="605"/>
      <c r="ECB56" s="114"/>
      <c r="ECC56" s="74"/>
      <c r="ECO56" s="74"/>
      <c r="ECP56" s="605"/>
      <c r="ECQ56" s="605"/>
      <c r="ECR56" s="114"/>
      <c r="ECS56" s="74"/>
      <c r="EDE56" s="74"/>
      <c r="EDF56" s="605"/>
      <c r="EDG56" s="605"/>
      <c r="EDH56" s="114"/>
      <c r="EDI56" s="74"/>
      <c r="EDU56" s="74"/>
      <c r="EDV56" s="605"/>
      <c r="EDW56" s="605"/>
      <c r="EDX56" s="114"/>
      <c r="EDY56" s="74"/>
      <c r="EEK56" s="74"/>
      <c r="EEL56" s="605"/>
      <c r="EEM56" s="605"/>
      <c r="EEN56" s="114"/>
      <c r="EEO56" s="74"/>
      <c r="EFA56" s="74"/>
      <c r="EFB56" s="605"/>
      <c r="EFC56" s="605"/>
      <c r="EFD56" s="114"/>
      <c r="EFE56" s="74"/>
      <c r="EFQ56" s="74"/>
      <c r="EFR56" s="605"/>
      <c r="EFS56" s="605"/>
      <c r="EFT56" s="114"/>
      <c r="EFU56" s="74"/>
      <c r="EGG56" s="74"/>
      <c r="EGH56" s="605"/>
      <c r="EGI56" s="605"/>
      <c r="EGJ56" s="114"/>
      <c r="EGK56" s="74"/>
      <c r="EGW56" s="74"/>
      <c r="EGX56" s="605"/>
      <c r="EGY56" s="605"/>
      <c r="EGZ56" s="114"/>
      <c r="EHA56" s="74"/>
      <c r="EHM56" s="74"/>
      <c r="EHN56" s="605"/>
      <c r="EHO56" s="605"/>
      <c r="EHP56" s="114"/>
      <c r="EHQ56" s="74"/>
      <c r="EIC56" s="74"/>
      <c r="EID56" s="605"/>
      <c r="EIE56" s="605"/>
      <c r="EIF56" s="114"/>
      <c r="EIG56" s="74"/>
      <c r="EIS56" s="74"/>
      <c r="EIT56" s="605"/>
      <c r="EIU56" s="605"/>
      <c r="EIV56" s="114"/>
      <c r="EIW56" s="74"/>
      <c r="EJI56" s="74"/>
      <c r="EJJ56" s="605"/>
      <c r="EJK56" s="605"/>
      <c r="EJL56" s="114"/>
      <c r="EJM56" s="74"/>
      <c r="EJY56" s="74"/>
      <c r="EJZ56" s="605"/>
      <c r="EKA56" s="605"/>
      <c r="EKB56" s="114"/>
      <c r="EKC56" s="74"/>
      <c r="EKO56" s="74"/>
      <c r="EKP56" s="605"/>
      <c r="EKQ56" s="605"/>
      <c r="EKR56" s="114"/>
      <c r="EKS56" s="74"/>
      <c r="ELE56" s="74"/>
      <c r="ELF56" s="605"/>
      <c r="ELG56" s="605"/>
      <c r="ELH56" s="114"/>
      <c r="ELI56" s="74"/>
      <c r="ELU56" s="74"/>
      <c r="ELV56" s="605"/>
      <c r="ELW56" s="605"/>
      <c r="ELX56" s="114"/>
      <c r="ELY56" s="74"/>
      <c r="EMK56" s="74"/>
      <c r="EML56" s="605"/>
      <c r="EMM56" s="605"/>
      <c r="EMN56" s="114"/>
      <c r="EMO56" s="74"/>
      <c r="ENA56" s="74"/>
      <c r="ENB56" s="605"/>
      <c r="ENC56" s="605"/>
      <c r="END56" s="114"/>
      <c r="ENE56" s="74"/>
      <c r="ENQ56" s="74"/>
      <c r="ENR56" s="605"/>
      <c r="ENS56" s="605"/>
      <c r="ENT56" s="114"/>
      <c r="ENU56" s="74"/>
      <c r="EOG56" s="74"/>
      <c r="EOH56" s="605"/>
      <c r="EOI56" s="605"/>
      <c r="EOJ56" s="114"/>
      <c r="EOK56" s="74"/>
      <c r="EOW56" s="74"/>
      <c r="EOX56" s="605"/>
      <c r="EOY56" s="605"/>
      <c r="EOZ56" s="114"/>
      <c r="EPA56" s="74"/>
      <c r="EPM56" s="74"/>
      <c r="EPN56" s="605"/>
      <c r="EPO56" s="605"/>
      <c r="EPP56" s="114"/>
      <c r="EPQ56" s="74"/>
      <c r="EQC56" s="74"/>
      <c r="EQD56" s="605"/>
      <c r="EQE56" s="605"/>
      <c r="EQF56" s="114"/>
      <c r="EQG56" s="74"/>
      <c r="EQS56" s="74"/>
      <c r="EQT56" s="605"/>
      <c r="EQU56" s="605"/>
      <c r="EQV56" s="114"/>
      <c r="EQW56" s="74"/>
      <c r="ERI56" s="74"/>
      <c r="ERJ56" s="605"/>
      <c r="ERK56" s="605"/>
      <c r="ERL56" s="114"/>
      <c r="ERM56" s="74"/>
      <c r="ERY56" s="74"/>
      <c r="ERZ56" s="605"/>
      <c r="ESA56" s="605"/>
      <c r="ESB56" s="114"/>
      <c r="ESC56" s="74"/>
      <c r="ESO56" s="74"/>
      <c r="ESP56" s="605"/>
      <c r="ESQ56" s="605"/>
      <c r="ESR56" s="114"/>
      <c r="ESS56" s="74"/>
      <c r="ETE56" s="74"/>
      <c r="ETF56" s="605"/>
      <c r="ETG56" s="605"/>
      <c r="ETH56" s="114"/>
      <c r="ETI56" s="74"/>
      <c r="ETU56" s="74"/>
      <c r="ETV56" s="605"/>
      <c r="ETW56" s="605"/>
      <c r="ETX56" s="114"/>
      <c r="ETY56" s="74"/>
      <c r="EUK56" s="74"/>
      <c r="EUL56" s="605"/>
      <c r="EUM56" s="605"/>
      <c r="EUN56" s="114"/>
      <c r="EUO56" s="74"/>
      <c r="EVA56" s="74"/>
      <c r="EVB56" s="605"/>
      <c r="EVC56" s="605"/>
      <c r="EVD56" s="114"/>
      <c r="EVE56" s="74"/>
      <c r="EVQ56" s="74"/>
      <c r="EVR56" s="605"/>
      <c r="EVS56" s="605"/>
      <c r="EVT56" s="114"/>
      <c r="EVU56" s="74"/>
      <c r="EWG56" s="74"/>
      <c r="EWH56" s="605"/>
      <c r="EWI56" s="605"/>
      <c r="EWJ56" s="114"/>
      <c r="EWK56" s="74"/>
      <c r="EWW56" s="74"/>
      <c r="EWX56" s="605"/>
      <c r="EWY56" s="605"/>
      <c r="EWZ56" s="114"/>
      <c r="EXA56" s="74"/>
      <c r="EXM56" s="74"/>
      <c r="EXN56" s="605"/>
      <c r="EXO56" s="605"/>
      <c r="EXP56" s="114"/>
      <c r="EXQ56" s="74"/>
      <c r="EYC56" s="74"/>
      <c r="EYD56" s="605"/>
      <c r="EYE56" s="605"/>
      <c r="EYF56" s="114"/>
      <c r="EYG56" s="74"/>
      <c r="EYS56" s="74"/>
      <c r="EYT56" s="605"/>
      <c r="EYU56" s="605"/>
      <c r="EYV56" s="114"/>
      <c r="EYW56" s="74"/>
      <c r="EZI56" s="74"/>
      <c r="EZJ56" s="605"/>
      <c r="EZK56" s="605"/>
      <c r="EZL56" s="114"/>
      <c r="EZM56" s="74"/>
      <c r="EZY56" s="74"/>
      <c r="EZZ56" s="605"/>
      <c r="FAA56" s="605"/>
      <c r="FAB56" s="114"/>
      <c r="FAC56" s="74"/>
      <c r="FAO56" s="74"/>
      <c r="FAP56" s="605"/>
      <c r="FAQ56" s="605"/>
      <c r="FAR56" s="114"/>
      <c r="FAS56" s="74"/>
      <c r="FBE56" s="74"/>
      <c r="FBF56" s="605"/>
      <c r="FBG56" s="605"/>
      <c r="FBH56" s="114"/>
      <c r="FBI56" s="74"/>
      <c r="FBU56" s="74"/>
      <c r="FBV56" s="605"/>
      <c r="FBW56" s="605"/>
      <c r="FBX56" s="114"/>
      <c r="FBY56" s="74"/>
      <c r="FCK56" s="74"/>
      <c r="FCL56" s="605"/>
      <c r="FCM56" s="605"/>
      <c r="FCN56" s="114"/>
      <c r="FCO56" s="74"/>
      <c r="FDA56" s="74"/>
      <c r="FDB56" s="605"/>
      <c r="FDC56" s="605"/>
      <c r="FDD56" s="114"/>
      <c r="FDE56" s="74"/>
      <c r="FDQ56" s="74"/>
      <c r="FDR56" s="605"/>
      <c r="FDS56" s="605"/>
      <c r="FDT56" s="114"/>
      <c r="FDU56" s="74"/>
      <c r="FEG56" s="74"/>
      <c r="FEH56" s="605"/>
      <c r="FEI56" s="605"/>
      <c r="FEJ56" s="114"/>
      <c r="FEK56" s="74"/>
      <c r="FEW56" s="74"/>
      <c r="FEX56" s="605"/>
      <c r="FEY56" s="605"/>
      <c r="FEZ56" s="114"/>
      <c r="FFA56" s="74"/>
      <c r="FFM56" s="74"/>
      <c r="FFN56" s="605"/>
      <c r="FFO56" s="605"/>
      <c r="FFP56" s="114"/>
      <c r="FFQ56" s="74"/>
      <c r="FGC56" s="74"/>
      <c r="FGD56" s="605"/>
      <c r="FGE56" s="605"/>
      <c r="FGF56" s="114"/>
      <c r="FGG56" s="74"/>
      <c r="FGS56" s="74"/>
      <c r="FGT56" s="605"/>
      <c r="FGU56" s="605"/>
      <c r="FGV56" s="114"/>
      <c r="FGW56" s="74"/>
      <c r="FHI56" s="74"/>
      <c r="FHJ56" s="605"/>
      <c r="FHK56" s="605"/>
      <c r="FHL56" s="114"/>
      <c r="FHM56" s="74"/>
      <c r="FHY56" s="74"/>
      <c r="FHZ56" s="605"/>
      <c r="FIA56" s="605"/>
      <c r="FIB56" s="114"/>
      <c r="FIC56" s="74"/>
      <c r="FIO56" s="74"/>
      <c r="FIP56" s="605"/>
      <c r="FIQ56" s="605"/>
      <c r="FIR56" s="114"/>
      <c r="FIS56" s="74"/>
      <c r="FJE56" s="74"/>
      <c r="FJF56" s="605"/>
      <c r="FJG56" s="605"/>
      <c r="FJH56" s="114"/>
      <c r="FJI56" s="74"/>
      <c r="FJU56" s="74"/>
      <c r="FJV56" s="605"/>
      <c r="FJW56" s="605"/>
      <c r="FJX56" s="114"/>
      <c r="FJY56" s="74"/>
      <c r="FKK56" s="74"/>
      <c r="FKL56" s="605"/>
      <c r="FKM56" s="605"/>
      <c r="FKN56" s="114"/>
      <c r="FKO56" s="74"/>
      <c r="FLA56" s="74"/>
      <c r="FLB56" s="605"/>
      <c r="FLC56" s="605"/>
      <c r="FLD56" s="114"/>
      <c r="FLE56" s="74"/>
      <c r="FLQ56" s="74"/>
      <c r="FLR56" s="605"/>
      <c r="FLS56" s="605"/>
      <c r="FLT56" s="114"/>
      <c r="FLU56" s="74"/>
      <c r="FMG56" s="74"/>
      <c r="FMH56" s="605"/>
      <c r="FMI56" s="605"/>
      <c r="FMJ56" s="114"/>
      <c r="FMK56" s="74"/>
      <c r="FMW56" s="74"/>
      <c r="FMX56" s="605"/>
      <c r="FMY56" s="605"/>
      <c r="FMZ56" s="114"/>
      <c r="FNA56" s="74"/>
      <c r="FNM56" s="74"/>
      <c r="FNN56" s="605"/>
      <c r="FNO56" s="605"/>
      <c r="FNP56" s="114"/>
      <c r="FNQ56" s="74"/>
      <c r="FOC56" s="74"/>
      <c r="FOD56" s="605"/>
      <c r="FOE56" s="605"/>
      <c r="FOF56" s="114"/>
      <c r="FOG56" s="74"/>
      <c r="FOS56" s="74"/>
      <c r="FOT56" s="605"/>
      <c r="FOU56" s="605"/>
      <c r="FOV56" s="114"/>
      <c r="FOW56" s="74"/>
      <c r="FPI56" s="74"/>
      <c r="FPJ56" s="605"/>
      <c r="FPK56" s="605"/>
      <c r="FPL56" s="114"/>
      <c r="FPM56" s="74"/>
      <c r="FPY56" s="74"/>
      <c r="FPZ56" s="605"/>
      <c r="FQA56" s="605"/>
      <c r="FQB56" s="114"/>
      <c r="FQC56" s="74"/>
      <c r="FQO56" s="74"/>
      <c r="FQP56" s="605"/>
      <c r="FQQ56" s="605"/>
      <c r="FQR56" s="114"/>
      <c r="FQS56" s="74"/>
      <c r="FRE56" s="74"/>
      <c r="FRF56" s="605"/>
      <c r="FRG56" s="605"/>
      <c r="FRH56" s="114"/>
      <c r="FRI56" s="74"/>
      <c r="FRU56" s="74"/>
      <c r="FRV56" s="605"/>
      <c r="FRW56" s="605"/>
      <c r="FRX56" s="114"/>
      <c r="FRY56" s="74"/>
      <c r="FSK56" s="74"/>
      <c r="FSL56" s="605"/>
      <c r="FSM56" s="605"/>
      <c r="FSN56" s="114"/>
      <c r="FSO56" s="74"/>
      <c r="FTA56" s="74"/>
      <c r="FTB56" s="605"/>
      <c r="FTC56" s="605"/>
      <c r="FTD56" s="114"/>
      <c r="FTE56" s="74"/>
      <c r="FTQ56" s="74"/>
      <c r="FTR56" s="605"/>
      <c r="FTS56" s="605"/>
      <c r="FTT56" s="114"/>
      <c r="FTU56" s="74"/>
      <c r="FUG56" s="74"/>
      <c r="FUH56" s="605"/>
      <c r="FUI56" s="605"/>
      <c r="FUJ56" s="114"/>
      <c r="FUK56" s="74"/>
      <c r="FUW56" s="74"/>
      <c r="FUX56" s="605"/>
      <c r="FUY56" s="605"/>
      <c r="FUZ56" s="114"/>
      <c r="FVA56" s="74"/>
      <c r="FVM56" s="74"/>
      <c r="FVN56" s="605"/>
      <c r="FVO56" s="605"/>
      <c r="FVP56" s="114"/>
      <c r="FVQ56" s="74"/>
      <c r="FWC56" s="74"/>
      <c r="FWD56" s="605"/>
      <c r="FWE56" s="605"/>
      <c r="FWF56" s="114"/>
      <c r="FWG56" s="74"/>
      <c r="FWS56" s="74"/>
      <c r="FWT56" s="605"/>
      <c r="FWU56" s="605"/>
      <c r="FWV56" s="114"/>
      <c r="FWW56" s="74"/>
      <c r="FXI56" s="74"/>
      <c r="FXJ56" s="605"/>
      <c r="FXK56" s="605"/>
      <c r="FXL56" s="114"/>
      <c r="FXM56" s="74"/>
      <c r="FXY56" s="74"/>
      <c r="FXZ56" s="605"/>
      <c r="FYA56" s="605"/>
      <c r="FYB56" s="114"/>
      <c r="FYC56" s="74"/>
      <c r="FYO56" s="74"/>
      <c r="FYP56" s="605"/>
      <c r="FYQ56" s="605"/>
      <c r="FYR56" s="114"/>
      <c r="FYS56" s="74"/>
      <c r="FZE56" s="74"/>
      <c r="FZF56" s="605"/>
      <c r="FZG56" s="605"/>
      <c r="FZH56" s="114"/>
      <c r="FZI56" s="74"/>
      <c r="FZU56" s="74"/>
      <c r="FZV56" s="605"/>
      <c r="FZW56" s="605"/>
      <c r="FZX56" s="114"/>
      <c r="FZY56" s="74"/>
      <c r="GAK56" s="74"/>
      <c r="GAL56" s="605"/>
      <c r="GAM56" s="605"/>
      <c r="GAN56" s="114"/>
      <c r="GAO56" s="74"/>
      <c r="GBA56" s="74"/>
      <c r="GBB56" s="605"/>
      <c r="GBC56" s="605"/>
      <c r="GBD56" s="114"/>
      <c r="GBE56" s="74"/>
      <c r="GBQ56" s="74"/>
      <c r="GBR56" s="605"/>
      <c r="GBS56" s="605"/>
      <c r="GBT56" s="114"/>
      <c r="GBU56" s="74"/>
      <c r="GCG56" s="74"/>
      <c r="GCH56" s="605"/>
      <c r="GCI56" s="605"/>
      <c r="GCJ56" s="114"/>
      <c r="GCK56" s="74"/>
      <c r="GCW56" s="74"/>
      <c r="GCX56" s="605"/>
      <c r="GCY56" s="605"/>
      <c r="GCZ56" s="114"/>
      <c r="GDA56" s="74"/>
      <c r="GDM56" s="74"/>
      <c r="GDN56" s="605"/>
      <c r="GDO56" s="605"/>
      <c r="GDP56" s="114"/>
      <c r="GDQ56" s="74"/>
      <c r="GEC56" s="74"/>
      <c r="GED56" s="605"/>
      <c r="GEE56" s="605"/>
      <c r="GEF56" s="114"/>
      <c r="GEG56" s="74"/>
      <c r="GES56" s="74"/>
      <c r="GET56" s="605"/>
      <c r="GEU56" s="605"/>
      <c r="GEV56" s="114"/>
      <c r="GEW56" s="74"/>
      <c r="GFI56" s="74"/>
      <c r="GFJ56" s="605"/>
      <c r="GFK56" s="605"/>
      <c r="GFL56" s="114"/>
      <c r="GFM56" s="74"/>
      <c r="GFY56" s="74"/>
      <c r="GFZ56" s="605"/>
      <c r="GGA56" s="605"/>
      <c r="GGB56" s="114"/>
      <c r="GGC56" s="74"/>
      <c r="GGO56" s="74"/>
      <c r="GGP56" s="605"/>
      <c r="GGQ56" s="605"/>
      <c r="GGR56" s="114"/>
      <c r="GGS56" s="74"/>
      <c r="GHE56" s="74"/>
      <c r="GHF56" s="605"/>
      <c r="GHG56" s="605"/>
      <c r="GHH56" s="114"/>
      <c r="GHI56" s="74"/>
      <c r="GHU56" s="74"/>
      <c r="GHV56" s="605"/>
      <c r="GHW56" s="605"/>
      <c r="GHX56" s="114"/>
      <c r="GHY56" s="74"/>
      <c r="GIK56" s="74"/>
      <c r="GIL56" s="605"/>
      <c r="GIM56" s="605"/>
      <c r="GIN56" s="114"/>
      <c r="GIO56" s="74"/>
      <c r="GJA56" s="74"/>
      <c r="GJB56" s="605"/>
      <c r="GJC56" s="605"/>
      <c r="GJD56" s="114"/>
      <c r="GJE56" s="74"/>
      <c r="GJQ56" s="74"/>
      <c r="GJR56" s="605"/>
      <c r="GJS56" s="605"/>
      <c r="GJT56" s="114"/>
      <c r="GJU56" s="74"/>
      <c r="GKG56" s="74"/>
      <c r="GKH56" s="605"/>
      <c r="GKI56" s="605"/>
      <c r="GKJ56" s="114"/>
      <c r="GKK56" s="74"/>
      <c r="GKW56" s="74"/>
      <c r="GKX56" s="605"/>
      <c r="GKY56" s="605"/>
      <c r="GKZ56" s="114"/>
      <c r="GLA56" s="74"/>
      <c r="GLM56" s="74"/>
      <c r="GLN56" s="605"/>
      <c r="GLO56" s="605"/>
      <c r="GLP56" s="114"/>
      <c r="GLQ56" s="74"/>
      <c r="GMC56" s="74"/>
      <c r="GMD56" s="605"/>
      <c r="GME56" s="605"/>
      <c r="GMF56" s="114"/>
      <c r="GMG56" s="74"/>
      <c r="GMS56" s="74"/>
      <c r="GMT56" s="605"/>
      <c r="GMU56" s="605"/>
      <c r="GMV56" s="114"/>
      <c r="GMW56" s="74"/>
      <c r="GNI56" s="74"/>
      <c r="GNJ56" s="605"/>
      <c r="GNK56" s="605"/>
      <c r="GNL56" s="114"/>
      <c r="GNM56" s="74"/>
      <c r="GNY56" s="74"/>
      <c r="GNZ56" s="605"/>
      <c r="GOA56" s="605"/>
      <c r="GOB56" s="114"/>
      <c r="GOC56" s="74"/>
      <c r="GOO56" s="74"/>
      <c r="GOP56" s="605"/>
      <c r="GOQ56" s="605"/>
      <c r="GOR56" s="114"/>
      <c r="GOS56" s="74"/>
      <c r="GPE56" s="74"/>
      <c r="GPF56" s="605"/>
      <c r="GPG56" s="605"/>
      <c r="GPH56" s="114"/>
      <c r="GPI56" s="74"/>
      <c r="GPU56" s="74"/>
      <c r="GPV56" s="605"/>
      <c r="GPW56" s="605"/>
      <c r="GPX56" s="114"/>
      <c r="GPY56" s="74"/>
      <c r="GQK56" s="74"/>
      <c r="GQL56" s="605"/>
      <c r="GQM56" s="605"/>
      <c r="GQN56" s="114"/>
      <c r="GQO56" s="74"/>
      <c r="GRA56" s="74"/>
      <c r="GRB56" s="605"/>
      <c r="GRC56" s="605"/>
      <c r="GRD56" s="114"/>
      <c r="GRE56" s="74"/>
      <c r="GRQ56" s="74"/>
      <c r="GRR56" s="605"/>
      <c r="GRS56" s="605"/>
      <c r="GRT56" s="114"/>
      <c r="GRU56" s="74"/>
      <c r="GSG56" s="74"/>
      <c r="GSH56" s="605"/>
      <c r="GSI56" s="605"/>
      <c r="GSJ56" s="114"/>
      <c r="GSK56" s="74"/>
      <c r="GSW56" s="74"/>
      <c r="GSX56" s="605"/>
      <c r="GSY56" s="605"/>
      <c r="GSZ56" s="114"/>
      <c r="GTA56" s="74"/>
      <c r="GTM56" s="74"/>
      <c r="GTN56" s="605"/>
      <c r="GTO56" s="605"/>
      <c r="GTP56" s="114"/>
      <c r="GTQ56" s="74"/>
      <c r="GUC56" s="74"/>
      <c r="GUD56" s="605"/>
      <c r="GUE56" s="605"/>
      <c r="GUF56" s="114"/>
      <c r="GUG56" s="74"/>
      <c r="GUS56" s="74"/>
      <c r="GUT56" s="605"/>
      <c r="GUU56" s="605"/>
      <c r="GUV56" s="114"/>
      <c r="GUW56" s="74"/>
      <c r="GVI56" s="74"/>
      <c r="GVJ56" s="605"/>
      <c r="GVK56" s="605"/>
      <c r="GVL56" s="114"/>
      <c r="GVM56" s="74"/>
      <c r="GVY56" s="74"/>
      <c r="GVZ56" s="605"/>
      <c r="GWA56" s="605"/>
      <c r="GWB56" s="114"/>
      <c r="GWC56" s="74"/>
      <c r="GWO56" s="74"/>
      <c r="GWP56" s="605"/>
      <c r="GWQ56" s="605"/>
      <c r="GWR56" s="114"/>
      <c r="GWS56" s="74"/>
      <c r="GXE56" s="74"/>
      <c r="GXF56" s="605"/>
      <c r="GXG56" s="605"/>
      <c r="GXH56" s="114"/>
      <c r="GXI56" s="74"/>
      <c r="GXU56" s="74"/>
      <c r="GXV56" s="605"/>
      <c r="GXW56" s="605"/>
      <c r="GXX56" s="114"/>
      <c r="GXY56" s="74"/>
      <c r="GYK56" s="74"/>
      <c r="GYL56" s="605"/>
      <c r="GYM56" s="605"/>
      <c r="GYN56" s="114"/>
      <c r="GYO56" s="74"/>
      <c r="GZA56" s="74"/>
      <c r="GZB56" s="605"/>
      <c r="GZC56" s="605"/>
      <c r="GZD56" s="114"/>
      <c r="GZE56" s="74"/>
      <c r="GZQ56" s="74"/>
      <c r="GZR56" s="605"/>
      <c r="GZS56" s="605"/>
      <c r="GZT56" s="114"/>
      <c r="GZU56" s="74"/>
      <c r="HAG56" s="74"/>
      <c r="HAH56" s="605"/>
      <c r="HAI56" s="605"/>
      <c r="HAJ56" s="114"/>
      <c r="HAK56" s="74"/>
      <c r="HAW56" s="74"/>
      <c r="HAX56" s="605"/>
      <c r="HAY56" s="605"/>
      <c r="HAZ56" s="114"/>
      <c r="HBA56" s="74"/>
      <c r="HBM56" s="74"/>
      <c r="HBN56" s="605"/>
      <c r="HBO56" s="605"/>
      <c r="HBP56" s="114"/>
      <c r="HBQ56" s="74"/>
      <c r="HCC56" s="74"/>
      <c r="HCD56" s="605"/>
      <c r="HCE56" s="605"/>
      <c r="HCF56" s="114"/>
      <c r="HCG56" s="74"/>
      <c r="HCS56" s="74"/>
      <c r="HCT56" s="605"/>
      <c r="HCU56" s="605"/>
      <c r="HCV56" s="114"/>
      <c r="HCW56" s="74"/>
      <c r="HDI56" s="74"/>
      <c r="HDJ56" s="605"/>
      <c r="HDK56" s="605"/>
      <c r="HDL56" s="114"/>
      <c r="HDM56" s="74"/>
      <c r="HDY56" s="74"/>
      <c r="HDZ56" s="605"/>
      <c r="HEA56" s="605"/>
      <c r="HEB56" s="114"/>
      <c r="HEC56" s="74"/>
      <c r="HEO56" s="74"/>
      <c r="HEP56" s="605"/>
      <c r="HEQ56" s="605"/>
      <c r="HER56" s="114"/>
      <c r="HES56" s="74"/>
      <c r="HFE56" s="74"/>
      <c r="HFF56" s="605"/>
      <c r="HFG56" s="605"/>
      <c r="HFH56" s="114"/>
      <c r="HFI56" s="74"/>
      <c r="HFU56" s="74"/>
      <c r="HFV56" s="605"/>
      <c r="HFW56" s="605"/>
      <c r="HFX56" s="114"/>
      <c r="HFY56" s="74"/>
      <c r="HGK56" s="74"/>
      <c r="HGL56" s="605"/>
      <c r="HGM56" s="605"/>
      <c r="HGN56" s="114"/>
      <c r="HGO56" s="74"/>
      <c r="HHA56" s="74"/>
      <c r="HHB56" s="605"/>
      <c r="HHC56" s="605"/>
      <c r="HHD56" s="114"/>
      <c r="HHE56" s="74"/>
      <c r="HHQ56" s="74"/>
      <c r="HHR56" s="605"/>
      <c r="HHS56" s="605"/>
      <c r="HHT56" s="114"/>
      <c r="HHU56" s="74"/>
      <c r="HIG56" s="74"/>
      <c r="HIH56" s="605"/>
      <c r="HII56" s="605"/>
      <c r="HIJ56" s="114"/>
      <c r="HIK56" s="74"/>
      <c r="HIW56" s="74"/>
      <c r="HIX56" s="605"/>
      <c r="HIY56" s="605"/>
      <c r="HIZ56" s="114"/>
      <c r="HJA56" s="74"/>
      <c r="HJM56" s="74"/>
      <c r="HJN56" s="605"/>
      <c r="HJO56" s="605"/>
      <c r="HJP56" s="114"/>
      <c r="HJQ56" s="74"/>
      <c r="HKC56" s="74"/>
      <c r="HKD56" s="605"/>
      <c r="HKE56" s="605"/>
      <c r="HKF56" s="114"/>
      <c r="HKG56" s="74"/>
      <c r="HKS56" s="74"/>
      <c r="HKT56" s="605"/>
      <c r="HKU56" s="605"/>
      <c r="HKV56" s="114"/>
      <c r="HKW56" s="74"/>
      <c r="HLI56" s="74"/>
      <c r="HLJ56" s="605"/>
      <c r="HLK56" s="605"/>
      <c r="HLL56" s="114"/>
      <c r="HLM56" s="74"/>
      <c r="HLY56" s="74"/>
      <c r="HLZ56" s="605"/>
      <c r="HMA56" s="605"/>
      <c r="HMB56" s="114"/>
      <c r="HMC56" s="74"/>
      <c r="HMO56" s="74"/>
      <c r="HMP56" s="605"/>
      <c r="HMQ56" s="605"/>
      <c r="HMR56" s="114"/>
      <c r="HMS56" s="74"/>
      <c r="HNE56" s="74"/>
      <c r="HNF56" s="605"/>
      <c r="HNG56" s="605"/>
      <c r="HNH56" s="114"/>
      <c r="HNI56" s="74"/>
      <c r="HNU56" s="74"/>
      <c r="HNV56" s="605"/>
      <c r="HNW56" s="605"/>
      <c r="HNX56" s="114"/>
      <c r="HNY56" s="74"/>
      <c r="HOK56" s="74"/>
      <c r="HOL56" s="605"/>
      <c r="HOM56" s="605"/>
      <c r="HON56" s="114"/>
      <c r="HOO56" s="74"/>
      <c r="HPA56" s="74"/>
      <c r="HPB56" s="605"/>
      <c r="HPC56" s="605"/>
      <c r="HPD56" s="114"/>
      <c r="HPE56" s="74"/>
      <c r="HPQ56" s="74"/>
      <c r="HPR56" s="605"/>
      <c r="HPS56" s="605"/>
      <c r="HPT56" s="114"/>
      <c r="HPU56" s="74"/>
      <c r="HQG56" s="74"/>
      <c r="HQH56" s="605"/>
      <c r="HQI56" s="605"/>
      <c r="HQJ56" s="114"/>
      <c r="HQK56" s="74"/>
      <c r="HQW56" s="74"/>
      <c r="HQX56" s="605"/>
      <c r="HQY56" s="605"/>
      <c r="HQZ56" s="114"/>
      <c r="HRA56" s="74"/>
      <c r="HRM56" s="74"/>
      <c r="HRN56" s="605"/>
      <c r="HRO56" s="605"/>
      <c r="HRP56" s="114"/>
      <c r="HRQ56" s="74"/>
      <c r="HSC56" s="74"/>
      <c r="HSD56" s="605"/>
      <c r="HSE56" s="605"/>
      <c r="HSF56" s="114"/>
      <c r="HSG56" s="74"/>
      <c r="HSS56" s="74"/>
      <c r="HST56" s="605"/>
      <c r="HSU56" s="605"/>
      <c r="HSV56" s="114"/>
      <c r="HSW56" s="74"/>
      <c r="HTI56" s="74"/>
      <c r="HTJ56" s="605"/>
      <c r="HTK56" s="605"/>
      <c r="HTL56" s="114"/>
      <c r="HTM56" s="74"/>
      <c r="HTY56" s="74"/>
      <c r="HTZ56" s="605"/>
      <c r="HUA56" s="605"/>
      <c r="HUB56" s="114"/>
      <c r="HUC56" s="74"/>
      <c r="HUO56" s="74"/>
      <c r="HUP56" s="605"/>
      <c r="HUQ56" s="605"/>
      <c r="HUR56" s="114"/>
      <c r="HUS56" s="74"/>
      <c r="HVE56" s="74"/>
      <c r="HVF56" s="605"/>
      <c r="HVG56" s="605"/>
      <c r="HVH56" s="114"/>
      <c r="HVI56" s="74"/>
      <c r="HVU56" s="74"/>
      <c r="HVV56" s="605"/>
      <c r="HVW56" s="605"/>
      <c r="HVX56" s="114"/>
      <c r="HVY56" s="74"/>
      <c r="HWK56" s="74"/>
      <c r="HWL56" s="605"/>
      <c r="HWM56" s="605"/>
      <c r="HWN56" s="114"/>
      <c r="HWO56" s="74"/>
      <c r="HXA56" s="74"/>
      <c r="HXB56" s="605"/>
      <c r="HXC56" s="605"/>
      <c r="HXD56" s="114"/>
      <c r="HXE56" s="74"/>
      <c r="HXQ56" s="74"/>
      <c r="HXR56" s="605"/>
      <c r="HXS56" s="605"/>
      <c r="HXT56" s="114"/>
      <c r="HXU56" s="74"/>
      <c r="HYG56" s="74"/>
      <c r="HYH56" s="605"/>
      <c r="HYI56" s="605"/>
      <c r="HYJ56" s="114"/>
      <c r="HYK56" s="74"/>
      <c r="HYW56" s="74"/>
      <c r="HYX56" s="605"/>
      <c r="HYY56" s="605"/>
      <c r="HYZ56" s="114"/>
      <c r="HZA56" s="74"/>
      <c r="HZM56" s="74"/>
      <c r="HZN56" s="605"/>
      <c r="HZO56" s="605"/>
      <c r="HZP56" s="114"/>
      <c r="HZQ56" s="74"/>
      <c r="IAC56" s="74"/>
      <c r="IAD56" s="605"/>
      <c r="IAE56" s="605"/>
      <c r="IAF56" s="114"/>
      <c r="IAG56" s="74"/>
      <c r="IAS56" s="74"/>
      <c r="IAT56" s="605"/>
      <c r="IAU56" s="605"/>
      <c r="IAV56" s="114"/>
      <c r="IAW56" s="74"/>
      <c r="IBI56" s="74"/>
      <c r="IBJ56" s="605"/>
      <c r="IBK56" s="605"/>
      <c r="IBL56" s="114"/>
      <c r="IBM56" s="74"/>
      <c r="IBY56" s="74"/>
      <c r="IBZ56" s="605"/>
      <c r="ICA56" s="605"/>
      <c r="ICB56" s="114"/>
      <c r="ICC56" s="74"/>
      <c r="ICO56" s="74"/>
      <c r="ICP56" s="605"/>
      <c r="ICQ56" s="605"/>
      <c r="ICR56" s="114"/>
      <c r="ICS56" s="74"/>
      <c r="IDE56" s="74"/>
      <c r="IDF56" s="605"/>
      <c r="IDG56" s="605"/>
      <c r="IDH56" s="114"/>
      <c r="IDI56" s="74"/>
      <c r="IDU56" s="74"/>
      <c r="IDV56" s="605"/>
      <c r="IDW56" s="605"/>
      <c r="IDX56" s="114"/>
      <c r="IDY56" s="74"/>
      <c r="IEK56" s="74"/>
      <c r="IEL56" s="605"/>
      <c r="IEM56" s="605"/>
      <c r="IEN56" s="114"/>
      <c r="IEO56" s="74"/>
      <c r="IFA56" s="74"/>
      <c r="IFB56" s="605"/>
      <c r="IFC56" s="605"/>
      <c r="IFD56" s="114"/>
      <c r="IFE56" s="74"/>
      <c r="IFQ56" s="74"/>
      <c r="IFR56" s="605"/>
      <c r="IFS56" s="605"/>
      <c r="IFT56" s="114"/>
      <c r="IFU56" s="74"/>
      <c r="IGG56" s="74"/>
      <c r="IGH56" s="605"/>
      <c r="IGI56" s="605"/>
      <c r="IGJ56" s="114"/>
      <c r="IGK56" s="74"/>
      <c r="IGW56" s="74"/>
      <c r="IGX56" s="605"/>
      <c r="IGY56" s="605"/>
      <c r="IGZ56" s="114"/>
      <c r="IHA56" s="74"/>
      <c r="IHM56" s="74"/>
      <c r="IHN56" s="605"/>
      <c r="IHO56" s="605"/>
      <c r="IHP56" s="114"/>
      <c r="IHQ56" s="74"/>
      <c r="IIC56" s="74"/>
      <c r="IID56" s="605"/>
      <c r="IIE56" s="605"/>
      <c r="IIF56" s="114"/>
      <c r="IIG56" s="74"/>
      <c r="IIS56" s="74"/>
      <c r="IIT56" s="605"/>
      <c r="IIU56" s="605"/>
      <c r="IIV56" s="114"/>
      <c r="IIW56" s="74"/>
      <c r="IJI56" s="74"/>
      <c r="IJJ56" s="605"/>
      <c r="IJK56" s="605"/>
      <c r="IJL56" s="114"/>
      <c r="IJM56" s="74"/>
      <c r="IJY56" s="74"/>
      <c r="IJZ56" s="605"/>
      <c r="IKA56" s="605"/>
      <c r="IKB56" s="114"/>
      <c r="IKC56" s="74"/>
      <c r="IKO56" s="74"/>
      <c r="IKP56" s="605"/>
      <c r="IKQ56" s="605"/>
      <c r="IKR56" s="114"/>
      <c r="IKS56" s="74"/>
      <c r="ILE56" s="74"/>
      <c r="ILF56" s="605"/>
      <c r="ILG56" s="605"/>
      <c r="ILH56" s="114"/>
      <c r="ILI56" s="74"/>
      <c r="ILU56" s="74"/>
      <c r="ILV56" s="605"/>
      <c r="ILW56" s="605"/>
      <c r="ILX56" s="114"/>
      <c r="ILY56" s="74"/>
      <c r="IMK56" s="74"/>
      <c r="IML56" s="605"/>
      <c r="IMM56" s="605"/>
      <c r="IMN56" s="114"/>
      <c r="IMO56" s="74"/>
      <c r="INA56" s="74"/>
      <c r="INB56" s="605"/>
      <c r="INC56" s="605"/>
      <c r="IND56" s="114"/>
      <c r="INE56" s="74"/>
      <c r="INQ56" s="74"/>
      <c r="INR56" s="605"/>
      <c r="INS56" s="605"/>
      <c r="INT56" s="114"/>
      <c r="INU56" s="74"/>
      <c r="IOG56" s="74"/>
      <c r="IOH56" s="605"/>
      <c r="IOI56" s="605"/>
      <c r="IOJ56" s="114"/>
      <c r="IOK56" s="74"/>
      <c r="IOW56" s="74"/>
      <c r="IOX56" s="605"/>
      <c r="IOY56" s="605"/>
      <c r="IOZ56" s="114"/>
      <c r="IPA56" s="74"/>
      <c r="IPM56" s="74"/>
      <c r="IPN56" s="605"/>
      <c r="IPO56" s="605"/>
      <c r="IPP56" s="114"/>
      <c r="IPQ56" s="74"/>
      <c r="IQC56" s="74"/>
      <c r="IQD56" s="605"/>
      <c r="IQE56" s="605"/>
      <c r="IQF56" s="114"/>
      <c r="IQG56" s="74"/>
      <c r="IQS56" s="74"/>
      <c r="IQT56" s="605"/>
      <c r="IQU56" s="605"/>
      <c r="IQV56" s="114"/>
      <c r="IQW56" s="74"/>
      <c r="IRI56" s="74"/>
      <c r="IRJ56" s="605"/>
      <c r="IRK56" s="605"/>
      <c r="IRL56" s="114"/>
      <c r="IRM56" s="74"/>
      <c r="IRY56" s="74"/>
      <c r="IRZ56" s="605"/>
      <c r="ISA56" s="605"/>
      <c r="ISB56" s="114"/>
      <c r="ISC56" s="74"/>
      <c r="ISO56" s="74"/>
      <c r="ISP56" s="605"/>
      <c r="ISQ56" s="605"/>
      <c r="ISR56" s="114"/>
      <c r="ISS56" s="74"/>
      <c r="ITE56" s="74"/>
      <c r="ITF56" s="605"/>
      <c r="ITG56" s="605"/>
      <c r="ITH56" s="114"/>
      <c r="ITI56" s="74"/>
      <c r="ITU56" s="74"/>
      <c r="ITV56" s="605"/>
      <c r="ITW56" s="605"/>
      <c r="ITX56" s="114"/>
      <c r="ITY56" s="74"/>
      <c r="IUK56" s="74"/>
      <c r="IUL56" s="605"/>
      <c r="IUM56" s="605"/>
      <c r="IUN56" s="114"/>
      <c r="IUO56" s="74"/>
      <c r="IVA56" s="74"/>
      <c r="IVB56" s="605"/>
      <c r="IVC56" s="605"/>
      <c r="IVD56" s="114"/>
      <c r="IVE56" s="74"/>
      <c r="IVQ56" s="74"/>
      <c r="IVR56" s="605"/>
      <c r="IVS56" s="605"/>
      <c r="IVT56" s="114"/>
      <c r="IVU56" s="74"/>
      <c r="IWG56" s="74"/>
      <c r="IWH56" s="605"/>
      <c r="IWI56" s="605"/>
      <c r="IWJ56" s="114"/>
      <c r="IWK56" s="74"/>
      <c r="IWW56" s="74"/>
      <c r="IWX56" s="605"/>
      <c r="IWY56" s="605"/>
      <c r="IWZ56" s="114"/>
      <c r="IXA56" s="74"/>
      <c r="IXM56" s="74"/>
      <c r="IXN56" s="605"/>
      <c r="IXO56" s="605"/>
      <c r="IXP56" s="114"/>
      <c r="IXQ56" s="74"/>
      <c r="IYC56" s="74"/>
      <c r="IYD56" s="605"/>
      <c r="IYE56" s="605"/>
      <c r="IYF56" s="114"/>
      <c r="IYG56" s="74"/>
      <c r="IYS56" s="74"/>
      <c r="IYT56" s="605"/>
      <c r="IYU56" s="605"/>
      <c r="IYV56" s="114"/>
      <c r="IYW56" s="74"/>
      <c r="IZI56" s="74"/>
      <c r="IZJ56" s="605"/>
      <c r="IZK56" s="605"/>
      <c r="IZL56" s="114"/>
      <c r="IZM56" s="74"/>
      <c r="IZY56" s="74"/>
      <c r="IZZ56" s="605"/>
      <c r="JAA56" s="605"/>
      <c r="JAB56" s="114"/>
      <c r="JAC56" s="74"/>
      <c r="JAO56" s="74"/>
      <c r="JAP56" s="605"/>
      <c r="JAQ56" s="605"/>
      <c r="JAR56" s="114"/>
      <c r="JAS56" s="74"/>
      <c r="JBE56" s="74"/>
      <c r="JBF56" s="605"/>
      <c r="JBG56" s="605"/>
      <c r="JBH56" s="114"/>
      <c r="JBI56" s="74"/>
      <c r="JBU56" s="74"/>
      <c r="JBV56" s="605"/>
      <c r="JBW56" s="605"/>
      <c r="JBX56" s="114"/>
      <c r="JBY56" s="74"/>
      <c r="JCK56" s="74"/>
      <c r="JCL56" s="605"/>
      <c r="JCM56" s="605"/>
      <c r="JCN56" s="114"/>
      <c r="JCO56" s="74"/>
      <c r="JDA56" s="74"/>
      <c r="JDB56" s="605"/>
      <c r="JDC56" s="605"/>
      <c r="JDD56" s="114"/>
      <c r="JDE56" s="74"/>
      <c r="JDQ56" s="74"/>
      <c r="JDR56" s="605"/>
      <c r="JDS56" s="605"/>
      <c r="JDT56" s="114"/>
      <c r="JDU56" s="74"/>
      <c r="JEG56" s="74"/>
      <c r="JEH56" s="605"/>
      <c r="JEI56" s="605"/>
      <c r="JEJ56" s="114"/>
      <c r="JEK56" s="74"/>
      <c r="JEW56" s="74"/>
      <c r="JEX56" s="605"/>
      <c r="JEY56" s="605"/>
      <c r="JEZ56" s="114"/>
      <c r="JFA56" s="74"/>
      <c r="JFM56" s="74"/>
      <c r="JFN56" s="605"/>
      <c r="JFO56" s="605"/>
      <c r="JFP56" s="114"/>
      <c r="JFQ56" s="74"/>
      <c r="JGC56" s="74"/>
      <c r="JGD56" s="605"/>
      <c r="JGE56" s="605"/>
      <c r="JGF56" s="114"/>
      <c r="JGG56" s="74"/>
      <c r="JGS56" s="74"/>
      <c r="JGT56" s="605"/>
      <c r="JGU56" s="605"/>
      <c r="JGV56" s="114"/>
      <c r="JGW56" s="74"/>
      <c r="JHI56" s="74"/>
      <c r="JHJ56" s="605"/>
      <c r="JHK56" s="605"/>
      <c r="JHL56" s="114"/>
      <c r="JHM56" s="74"/>
      <c r="JHY56" s="74"/>
      <c r="JHZ56" s="605"/>
      <c r="JIA56" s="605"/>
      <c r="JIB56" s="114"/>
      <c r="JIC56" s="74"/>
      <c r="JIO56" s="74"/>
      <c r="JIP56" s="605"/>
      <c r="JIQ56" s="605"/>
      <c r="JIR56" s="114"/>
      <c r="JIS56" s="74"/>
      <c r="JJE56" s="74"/>
      <c r="JJF56" s="605"/>
      <c r="JJG56" s="605"/>
      <c r="JJH56" s="114"/>
      <c r="JJI56" s="74"/>
      <c r="JJU56" s="74"/>
      <c r="JJV56" s="605"/>
      <c r="JJW56" s="605"/>
      <c r="JJX56" s="114"/>
      <c r="JJY56" s="74"/>
      <c r="JKK56" s="74"/>
      <c r="JKL56" s="605"/>
      <c r="JKM56" s="605"/>
      <c r="JKN56" s="114"/>
      <c r="JKO56" s="74"/>
      <c r="JLA56" s="74"/>
      <c r="JLB56" s="605"/>
      <c r="JLC56" s="605"/>
      <c r="JLD56" s="114"/>
      <c r="JLE56" s="74"/>
      <c r="JLQ56" s="74"/>
      <c r="JLR56" s="605"/>
      <c r="JLS56" s="605"/>
      <c r="JLT56" s="114"/>
      <c r="JLU56" s="74"/>
      <c r="JMG56" s="74"/>
      <c r="JMH56" s="605"/>
      <c r="JMI56" s="605"/>
      <c r="JMJ56" s="114"/>
      <c r="JMK56" s="74"/>
      <c r="JMW56" s="74"/>
      <c r="JMX56" s="605"/>
      <c r="JMY56" s="605"/>
      <c r="JMZ56" s="114"/>
      <c r="JNA56" s="74"/>
      <c r="JNM56" s="74"/>
      <c r="JNN56" s="605"/>
      <c r="JNO56" s="605"/>
      <c r="JNP56" s="114"/>
      <c r="JNQ56" s="74"/>
      <c r="JOC56" s="74"/>
      <c r="JOD56" s="605"/>
      <c r="JOE56" s="605"/>
      <c r="JOF56" s="114"/>
      <c r="JOG56" s="74"/>
      <c r="JOS56" s="74"/>
      <c r="JOT56" s="605"/>
      <c r="JOU56" s="605"/>
      <c r="JOV56" s="114"/>
      <c r="JOW56" s="74"/>
      <c r="JPI56" s="74"/>
      <c r="JPJ56" s="605"/>
      <c r="JPK56" s="605"/>
      <c r="JPL56" s="114"/>
      <c r="JPM56" s="74"/>
      <c r="JPY56" s="74"/>
      <c r="JPZ56" s="605"/>
      <c r="JQA56" s="605"/>
      <c r="JQB56" s="114"/>
      <c r="JQC56" s="74"/>
      <c r="JQO56" s="74"/>
      <c r="JQP56" s="605"/>
      <c r="JQQ56" s="605"/>
      <c r="JQR56" s="114"/>
      <c r="JQS56" s="74"/>
      <c r="JRE56" s="74"/>
      <c r="JRF56" s="605"/>
      <c r="JRG56" s="605"/>
      <c r="JRH56" s="114"/>
      <c r="JRI56" s="74"/>
      <c r="JRU56" s="74"/>
      <c r="JRV56" s="605"/>
      <c r="JRW56" s="605"/>
      <c r="JRX56" s="114"/>
      <c r="JRY56" s="74"/>
      <c r="JSK56" s="74"/>
      <c r="JSL56" s="605"/>
      <c r="JSM56" s="605"/>
      <c r="JSN56" s="114"/>
      <c r="JSO56" s="74"/>
      <c r="JTA56" s="74"/>
      <c r="JTB56" s="605"/>
      <c r="JTC56" s="605"/>
      <c r="JTD56" s="114"/>
      <c r="JTE56" s="74"/>
      <c r="JTQ56" s="74"/>
      <c r="JTR56" s="605"/>
      <c r="JTS56" s="605"/>
      <c r="JTT56" s="114"/>
      <c r="JTU56" s="74"/>
      <c r="JUG56" s="74"/>
      <c r="JUH56" s="605"/>
      <c r="JUI56" s="605"/>
      <c r="JUJ56" s="114"/>
      <c r="JUK56" s="74"/>
      <c r="JUW56" s="74"/>
      <c r="JUX56" s="605"/>
      <c r="JUY56" s="605"/>
      <c r="JUZ56" s="114"/>
      <c r="JVA56" s="74"/>
      <c r="JVM56" s="74"/>
      <c r="JVN56" s="605"/>
      <c r="JVO56" s="605"/>
      <c r="JVP56" s="114"/>
      <c r="JVQ56" s="74"/>
      <c r="JWC56" s="74"/>
      <c r="JWD56" s="605"/>
      <c r="JWE56" s="605"/>
      <c r="JWF56" s="114"/>
      <c r="JWG56" s="74"/>
      <c r="JWS56" s="74"/>
      <c r="JWT56" s="605"/>
      <c r="JWU56" s="605"/>
      <c r="JWV56" s="114"/>
      <c r="JWW56" s="74"/>
      <c r="JXI56" s="74"/>
      <c r="JXJ56" s="605"/>
      <c r="JXK56" s="605"/>
      <c r="JXL56" s="114"/>
      <c r="JXM56" s="74"/>
      <c r="JXY56" s="74"/>
      <c r="JXZ56" s="605"/>
      <c r="JYA56" s="605"/>
      <c r="JYB56" s="114"/>
      <c r="JYC56" s="74"/>
      <c r="JYO56" s="74"/>
      <c r="JYP56" s="605"/>
      <c r="JYQ56" s="605"/>
      <c r="JYR56" s="114"/>
      <c r="JYS56" s="74"/>
      <c r="JZE56" s="74"/>
      <c r="JZF56" s="605"/>
      <c r="JZG56" s="605"/>
      <c r="JZH56" s="114"/>
      <c r="JZI56" s="74"/>
      <c r="JZU56" s="74"/>
      <c r="JZV56" s="605"/>
      <c r="JZW56" s="605"/>
      <c r="JZX56" s="114"/>
      <c r="JZY56" s="74"/>
      <c r="KAK56" s="74"/>
      <c r="KAL56" s="605"/>
      <c r="KAM56" s="605"/>
      <c r="KAN56" s="114"/>
      <c r="KAO56" s="74"/>
      <c r="KBA56" s="74"/>
      <c r="KBB56" s="605"/>
      <c r="KBC56" s="605"/>
      <c r="KBD56" s="114"/>
      <c r="KBE56" s="74"/>
      <c r="KBQ56" s="74"/>
      <c r="KBR56" s="605"/>
      <c r="KBS56" s="605"/>
      <c r="KBT56" s="114"/>
      <c r="KBU56" s="74"/>
      <c r="KCG56" s="74"/>
      <c r="KCH56" s="605"/>
      <c r="KCI56" s="605"/>
      <c r="KCJ56" s="114"/>
      <c r="KCK56" s="74"/>
      <c r="KCW56" s="74"/>
      <c r="KCX56" s="605"/>
      <c r="KCY56" s="605"/>
      <c r="KCZ56" s="114"/>
      <c r="KDA56" s="74"/>
      <c r="KDM56" s="74"/>
      <c r="KDN56" s="605"/>
      <c r="KDO56" s="605"/>
      <c r="KDP56" s="114"/>
      <c r="KDQ56" s="74"/>
      <c r="KEC56" s="74"/>
      <c r="KED56" s="605"/>
      <c r="KEE56" s="605"/>
      <c r="KEF56" s="114"/>
      <c r="KEG56" s="74"/>
      <c r="KES56" s="74"/>
      <c r="KET56" s="605"/>
      <c r="KEU56" s="605"/>
      <c r="KEV56" s="114"/>
      <c r="KEW56" s="74"/>
      <c r="KFI56" s="74"/>
      <c r="KFJ56" s="605"/>
      <c r="KFK56" s="605"/>
      <c r="KFL56" s="114"/>
      <c r="KFM56" s="74"/>
      <c r="KFY56" s="74"/>
      <c r="KFZ56" s="605"/>
      <c r="KGA56" s="605"/>
      <c r="KGB56" s="114"/>
      <c r="KGC56" s="74"/>
      <c r="KGO56" s="74"/>
      <c r="KGP56" s="605"/>
      <c r="KGQ56" s="605"/>
      <c r="KGR56" s="114"/>
      <c r="KGS56" s="74"/>
      <c r="KHE56" s="74"/>
      <c r="KHF56" s="605"/>
      <c r="KHG56" s="605"/>
      <c r="KHH56" s="114"/>
      <c r="KHI56" s="74"/>
      <c r="KHU56" s="74"/>
      <c r="KHV56" s="605"/>
      <c r="KHW56" s="605"/>
      <c r="KHX56" s="114"/>
      <c r="KHY56" s="74"/>
      <c r="KIK56" s="74"/>
      <c r="KIL56" s="605"/>
      <c r="KIM56" s="605"/>
      <c r="KIN56" s="114"/>
      <c r="KIO56" s="74"/>
      <c r="KJA56" s="74"/>
      <c r="KJB56" s="605"/>
      <c r="KJC56" s="605"/>
      <c r="KJD56" s="114"/>
      <c r="KJE56" s="74"/>
      <c r="KJQ56" s="74"/>
      <c r="KJR56" s="605"/>
      <c r="KJS56" s="605"/>
      <c r="KJT56" s="114"/>
      <c r="KJU56" s="74"/>
      <c r="KKG56" s="74"/>
      <c r="KKH56" s="605"/>
      <c r="KKI56" s="605"/>
      <c r="KKJ56" s="114"/>
      <c r="KKK56" s="74"/>
      <c r="KKW56" s="74"/>
      <c r="KKX56" s="605"/>
      <c r="KKY56" s="605"/>
      <c r="KKZ56" s="114"/>
      <c r="KLA56" s="74"/>
      <c r="KLM56" s="74"/>
      <c r="KLN56" s="605"/>
      <c r="KLO56" s="605"/>
      <c r="KLP56" s="114"/>
      <c r="KLQ56" s="74"/>
      <c r="KMC56" s="74"/>
      <c r="KMD56" s="605"/>
      <c r="KME56" s="605"/>
      <c r="KMF56" s="114"/>
      <c r="KMG56" s="74"/>
      <c r="KMS56" s="74"/>
      <c r="KMT56" s="605"/>
      <c r="KMU56" s="605"/>
      <c r="KMV56" s="114"/>
      <c r="KMW56" s="74"/>
      <c r="KNI56" s="74"/>
      <c r="KNJ56" s="605"/>
      <c r="KNK56" s="605"/>
      <c r="KNL56" s="114"/>
      <c r="KNM56" s="74"/>
      <c r="KNY56" s="74"/>
      <c r="KNZ56" s="605"/>
      <c r="KOA56" s="605"/>
      <c r="KOB56" s="114"/>
      <c r="KOC56" s="74"/>
      <c r="KOO56" s="74"/>
      <c r="KOP56" s="605"/>
      <c r="KOQ56" s="605"/>
      <c r="KOR56" s="114"/>
      <c r="KOS56" s="74"/>
      <c r="KPE56" s="74"/>
      <c r="KPF56" s="605"/>
      <c r="KPG56" s="605"/>
      <c r="KPH56" s="114"/>
      <c r="KPI56" s="74"/>
      <c r="KPU56" s="74"/>
      <c r="KPV56" s="605"/>
      <c r="KPW56" s="605"/>
      <c r="KPX56" s="114"/>
      <c r="KPY56" s="74"/>
      <c r="KQK56" s="74"/>
      <c r="KQL56" s="605"/>
      <c r="KQM56" s="605"/>
      <c r="KQN56" s="114"/>
      <c r="KQO56" s="74"/>
      <c r="KRA56" s="74"/>
      <c r="KRB56" s="605"/>
      <c r="KRC56" s="605"/>
      <c r="KRD56" s="114"/>
      <c r="KRE56" s="74"/>
      <c r="KRQ56" s="74"/>
      <c r="KRR56" s="605"/>
      <c r="KRS56" s="605"/>
      <c r="KRT56" s="114"/>
      <c r="KRU56" s="74"/>
      <c r="KSG56" s="74"/>
      <c r="KSH56" s="605"/>
      <c r="KSI56" s="605"/>
      <c r="KSJ56" s="114"/>
      <c r="KSK56" s="74"/>
      <c r="KSW56" s="74"/>
      <c r="KSX56" s="605"/>
      <c r="KSY56" s="605"/>
      <c r="KSZ56" s="114"/>
      <c r="KTA56" s="74"/>
      <c r="KTM56" s="74"/>
      <c r="KTN56" s="605"/>
      <c r="KTO56" s="605"/>
      <c r="KTP56" s="114"/>
      <c r="KTQ56" s="74"/>
      <c r="KUC56" s="74"/>
      <c r="KUD56" s="605"/>
      <c r="KUE56" s="605"/>
      <c r="KUF56" s="114"/>
      <c r="KUG56" s="74"/>
      <c r="KUS56" s="74"/>
      <c r="KUT56" s="605"/>
      <c r="KUU56" s="605"/>
      <c r="KUV56" s="114"/>
      <c r="KUW56" s="74"/>
      <c r="KVI56" s="74"/>
      <c r="KVJ56" s="605"/>
      <c r="KVK56" s="605"/>
      <c r="KVL56" s="114"/>
      <c r="KVM56" s="74"/>
      <c r="KVY56" s="74"/>
      <c r="KVZ56" s="605"/>
      <c r="KWA56" s="605"/>
      <c r="KWB56" s="114"/>
      <c r="KWC56" s="74"/>
      <c r="KWO56" s="74"/>
      <c r="KWP56" s="605"/>
      <c r="KWQ56" s="605"/>
      <c r="KWR56" s="114"/>
      <c r="KWS56" s="74"/>
      <c r="KXE56" s="74"/>
      <c r="KXF56" s="605"/>
      <c r="KXG56" s="605"/>
      <c r="KXH56" s="114"/>
      <c r="KXI56" s="74"/>
      <c r="KXU56" s="74"/>
      <c r="KXV56" s="605"/>
      <c r="KXW56" s="605"/>
      <c r="KXX56" s="114"/>
      <c r="KXY56" s="74"/>
      <c r="KYK56" s="74"/>
      <c r="KYL56" s="605"/>
      <c r="KYM56" s="605"/>
      <c r="KYN56" s="114"/>
      <c r="KYO56" s="74"/>
      <c r="KZA56" s="74"/>
      <c r="KZB56" s="605"/>
      <c r="KZC56" s="605"/>
      <c r="KZD56" s="114"/>
      <c r="KZE56" s="74"/>
      <c r="KZQ56" s="74"/>
      <c r="KZR56" s="605"/>
      <c r="KZS56" s="605"/>
      <c r="KZT56" s="114"/>
      <c r="KZU56" s="74"/>
      <c r="LAG56" s="74"/>
      <c r="LAH56" s="605"/>
      <c r="LAI56" s="605"/>
      <c r="LAJ56" s="114"/>
      <c r="LAK56" s="74"/>
      <c r="LAW56" s="74"/>
      <c r="LAX56" s="605"/>
      <c r="LAY56" s="605"/>
      <c r="LAZ56" s="114"/>
      <c r="LBA56" s="74"/>
      <c r="LBM56" s="74"/>
      <c r="LBN56" s="605"/>
      <c r="LBO56" s="605"/>
      <c r="LBP56" s="114"/>
      <c r="LBQ56" s="74"/>
      <c r="LCC56" s="74"/>
      <c r="LCD56" s="605"/>
      <c r="LCE56" s="605"/>
      <c r="LCF56" s="114"/>
      <c r="LCG56" s="74"/>
      <c r="LCS56" s="74"/>
      <c r="LCT56" s="605"/>
      <c r="LCU56" s="605"/>
      <c r="LCV56" s="114"/>
      <c r="LCW56" s="74"/>
      <c r="LDI56" s="74"/>
      <c r="LDJ56" s="605"/>
      <c r="LDK56" s="605"/>
      <c r="LDL56" s="114"/>
      <c r="LDM56" s="74"/>
      <c r="LDY56" s="74"/>
      <c r="LDZ56" s="605"/>
      <c r="LEA56" s="605"/>
      <c r="LEB56" s="114"/>
      <c r="LEC56" s="74"/>
      <c r="LEO56" s="74"/>
      <c r="LEP56" s="605"/>
      <c r="LEQ56" s="605"/>
      <c r="LER56" s="114"/>
      <c r="LES56" s="74"/>
      <c r="LFE56" s="74"/>
      <c r="LFF56" s="605"/>
      <c r="LFG56" s="605"/>
      <c r="LFH56" s="114"/>
      <c r="LFI56" s="74"/>
      <c r="LFU56" s="74"/>
      <c r="LFV56" s="605"/>
      <c r="LFW56" s="605"/>
      <c r="LFX56" s="114"/>
      <c r="LFY56" s="74"/>
      <c r="LGK56" s="74"/>
      <c r="LGL56" s="605"/>
      <c r="LGM56" s="605"/>
      <c r="LGN56" s="114"/>
      <c r="LGO56" s="74"/>
      <c r="LHA56" s="74"/>
      <c r="LHB56" s="605"/>
      <c r="LHC56" s="605"/>
      <c r="LHD56" s="114"/>
      <c r="LHE56" s="74"/>
      <c r="LHQ56" s="74"/>
      <c r="LHR56" s="605"/>
      <c r="LHS56" s="605"/>
      <c r="LHT56" s="114"/>
      <c r="LHU56" s="74"/>
      <c r="LIG56" s="74"/>
      <c r="LIH56" s="605"/>
      <c r="LII56" s="605"/>
      <c r="LIJ56" s="114"/>
      <c r="LIK56" s="74"/>
      <c r="LIW56" s="74"/>
      <c r="LIX56" s="605"/>
      <c r="LIY56" s="605"/>
      <c r="LIZ56" s="114"/>
      <c r="LJA56" s="74"/>
      <c r="LJM56" s="74"/>
      <c r="LJN56" s="605"/>
      <c r="LJO56" s="605"/>
      <c r="LJP56" s="114"/>
      <c r="LJQ56" s="74"/>
      <c r="LKC56" s="74"/>
      <c r="LKD56" s="605"/>
      <c r="LKE56" s="605"/>
      <c r="LKF56" s="114"/>
      <c r="LKG56" s="74"/>
      <c r="LKS56" s="74"/>
      <c r="LKT56" s="605"/>
      <c r="LKU56" s="605"/>
      <c r="LKV56" s="114"/>
      <c r="LKW56" s="74"/>
      <c r="LLI56" s="74"/>
      <c r="LLJ56" s="605"/>
      <c r="LLK56" s="605"/>
      <c r="LLL56" s="114"/>
      <c r="LLM56" s="74"/>
      <c r="LLY56" s="74"/>
      <c r="LLZ56" s="605"/>
      <c r="LMA56" s="605"/>
      <c r="LMB56" s="114"/>
      <c r="LMC56" s="74"/>
      <c r="LMO56" s="74"/>
      <c r="LMP56" s="605"/>
      <c r="LMQ56" s="605"/>
      <c r="LMR56" s="114"/>
      <c r="LMS56" s="74"/>
      <c r="LNE56" s="74"/>
      <c r="LNF56" s="605"/>
      <c r="LNG56" s="605"/>
      <c r="LNH56" s="114"/>
      <c r="LNI56" s="74"/>
      <c r="LNU56" s="74"/>
      <c r="LNV56" s="605"/>
      <c r="LNW56" s="605"/>
      <c r="LNX56" s="114"/>
      <c r="LNY56" s="74"/>
      <c r="LOK56" s="74"/>
      <c r="LOL56" s="605"/>
      <c r="LOM56" s="605"/>
      <c r="LON56" s="114"/>
      <c r="LOO56" s="74"/>
      <c r="LPA56" s="74"/>
      <c r="LPB56" s="605"/>
      <c r="LPC56" s="605"/>
      <c r="LPD56" s="114"/>
      <c r="LPE56" s="74"/>
      <c r="LPQ56" s="74"/>
      <c r="LPR56" s="605"/>
      <c r="LPS56" s="605"/>
      <c r="LPT56" s="114"/>
      <c r="LPU56" s="74"/>
      <c r="LQG56" s="74"/>
      <c r="LQH56" s="605"/>
      <c r="LQI56" s="605"/>
      <c r="LQJ56" s="114"/>
      <c r="LQK56" s="74"/>
      <c r="LQW56" s="74"/>
      <c r="LQX56" s="605"/>
      <c r="LQY56" s="605"/>
      <c r="LQZ56" s="114"/>
      <c r="LRA56" s="74"/>
      <c r="LRM56" s="74"/>
      <c r="LRN56" s="605"/>
      <c r="LRO56" s="605"/>
      <c r="LRP56" s="114"/>
      <c r="LRQ56" s="74"/>
      <c r="LSC56" s="74"/>
      <c r="LSD56" s="605"/>
      <c r="LSE56" s="605"/>
      <c r="LSF56" s="114"/>
      <c r="LSG56" s="74"/>
      <c r="LSS56" s="74"/>
      <c r="LST56" s="605"/>
      <c r="LSU56" s="605"/>
      <c r="LSV56" s="114"/>
      <c r="LSW56" s="74"/>
      <c r="LTI56" s="74"/>
      <c r="LTJ56" s="605"/>
      <c r="LTK56" s="605"/>
      <c r="LTL56" s="114"/>
      <c r="LTM56" s="74"/>
      <c r="LTY56" s="74"/>
      <c r="LTZ56" s="605"/>
      <c r="LUA56" s="605"/>
      <c r="LUB56" s="114"/>
      <c r="LUC56" s="74"/>
      <c r="LUO56" s="74"/>
      <c r="LUP56" s="605"/>
      <c r="LUQ56" s="605"/>
      <c r="LUR56" s="114"/>
      <c r="LUS56" s="74"/>
      <c r="LVE56" s="74"/>
      <c r="LVF56" s="605"/>
      <c r="LVG56" s="605"/>
      <c r="LVH56" s="114"/>
      <c r="LVI56" s="74"/>
      <c r="LVU56" s="74"/>
      <c r="LVV56" s="605"/>
      <c r="LVW56" s="605"/>
      <c r="LVX56" s="114"/>
      <c r="LVY56" s="74"/>
      <c r="LWK56" s="74"/>
      <c r="LWL56" s="605"/>
      <c r="LWM56" s="605"/>
      <c r="LWN56" s="114"/>
      <c r="LWO56" s="74"/>
      <c r="LXA56" s="74"/>
      <c r="LXB56" s="605"/>
      <c r="LXC56" s="605"/>
      <c r="LXD56" s="114"/>
      <c r="LXE56" s="74"/>
      <c r="LXQ56" s="74"/>
      <c r="LXR56" s="605"/>
      <c r="LXS56" s="605"/>
      <c r="LXT56" s="114"/>
      <c r="LXU56" s="74"/>
      <c r="LYG56" s="74"/>
      <c r="LYH56" s="605"/>
      <c r="LYI56" s="605"/>
      <c r="LYJ56" s="114"/>
      <c r="LYK56" s="74"/>
      <c r="LYW56" s="74"/>
      <c r="LYX56" s="605"/>
      <c r="LYY56" s="605"/>
      <c r="LYZ56" s="114"/>
      <c r="LZA56" s="74"/>
      <c r="LZM56" s="74"/>
      <c r="LZN56" s="605"/>
      <c r="LZO56" s="605"/>
      <c r="LZP56" s="114"/>
      <c r="LZQ56" s="74"/>
      <c r="MAC56" s="74"/>
      <c r="MAD56" s="605"/>
      <c r="MAE56" s="605"/>
      <c r="MAF56" s="114"/>
      <c r="MAG56" s="74"/>
      <c r="MAS56" s="74"/>
      <c r="MAT56" s="605"/>
      <c r="MAU56" s="605"/>
      <c r="MAV56" s="114"/>
      <c r="MAW56" s="74"/>
      <c r="MBI56" s="74"/>
      <c r="MBJ56" s="605"/>
      <c r="MBK56" s="605"/>
      <c r="MBL56" s="114"/>
      <c r="MBM56" s="74"/>
      <c r="MBY56" s="74"/>
      <c r="MBZ56" s="605"/>
      <c r="MCA56" s="605"/>
      <c r="MCB56" s="114"/>
      <c r="MCC56" s="74"/>
      <c r="MCO56" s="74"/>
      <c r="MCP56" s="605"/>
      <c r="MCQ56" s="605"/>
      <c r="MCR56" s="114"/>
      <c r="MCS56" s="74"/>
      <c r="MDE56" s="74"/>
      <c r="MDF56" s="605"/>
      <c r="MDG56" s="605"/>
      <c r="MDH56" s="114"/>
      <c r="MDI56" s="74"/>
      <c r="MDU56" s="74"/>
      <c r="MDV56" s="605"/>
      <c r="MDW56" s="605"/>
      <c r="MDX56" s="114"/>
      <c r="MDY56" s="74"/>
      <c r="MEK56" s="74"/>
      <c r="MEL56" s="605"/>
      <c r="MEM56" s="605"/>
      <c r="MEN56" s="114"/>
      <c r="MEO56" s="74"/>
      <c r="MFA56" s="74"/>
      <c r="MFB56" s="605"/>
      <c r="MFC56" s="605"/>
      <c r="MFD56" s="114"/>
      <c r="MFE56" s="74"/>
      <c r="MFQ56" s="74"/>
      <c r="MFR56" s="605"/>
      <c r="MFS56" s="605"/>
      <c r="MFT56" s="114"/>
      <c r="MFU56" s="74"/>
      <c r="MGG56" s="74"/>
      <c r="MGH56" s="605"/>
      <c r="MGI56" s="605"/>
      <c r="MGJ56" s="114"/>
      <c r="MGK56" s="74"/>
      <c r="MGW56" s="74"/>
      <c r="MGX56" s="605"/>
      <c r="MGY56" s="605"/>
      <c r="MGZ56" s="114"/>
      <c r="MHA56" s="74"/>
      <c r="MHM56" s="74"/>
      <c r="MHN56" s="605"/>
      <c r="MHO56" s="605"/>
      <c r="MHP56" s="114"/>
      <c r="MHQ56" s="74"/>
      <c r="MIC56" s="74"/>
      <c r="MID56" s="605"/>
      <c r="MIE56" s="605"/>
      <c r="MIF56" s="114"/>
      <c r="MIG56" s="74"/>
      <c r="MIS56" s="74"/>
      <c r="MIT56" s="605"/>
      <c r="MIU56" s="605"/>
      <c r="MIV56" s="114"/>
      <c r="MIW56" s="74"/>
      <c r="MJI56" s="74"/>
      <c r="MJJ56" s="605"/>
      <c r="MJK56" s="605"/>
      <c r="MJL56" s="114"/>
      <c r="MJM56" s="74"/>
      <c r="MJY56" s="74"/>
      <c r="MJZ56" s="605"/>
      <c r="MKA56" s="605"/>
      <c r="MKB56" s="114"/>
      <c r="MKC56" s="74"/>
      <c r="MKO56" s="74"/>
      <c r="MKP56" s="605"/>
      <c r="MKQ56" s="605"/>
      <c r="MKR56" s="114"/>
      <c r="MKS56" s="74"/>
      <c r="MLE56" s="74"/>
      <c r="MLF56" s="605"/>
      <c r="MLG56" s="605"/>
      <c r="MLH56" s="114"/>
      <c r="MLI56" s="74"/>
      <c r="MLU56" s="74"/>
      <c r="MLV56" s="605"/>
      <c r="MLW56" s="605"/>
      <c r="MLX56" s="114"/>
      <c r="MLY56" s="74"/>
      <c r="MMK56" s="74"/>
      <c r="MML56" s="605"/>
      <c r="MMM56" s="605"/>
      <c r="MMN56" s="114"/>
      <c r="MMO56" s="74"/>
      <c r="MNA56" s="74"/>
      <c r="MNB56" s="605"/>
      <c r="MNC56" s="605"/>
      <c r="MND56" s="114"/>
      <c r="MNE56" s="74"/>
      <c r="MNQ56" s="74"/>
      <c r="MNR56" s="605"/>
      <c r="MNS56" s="605"/>
      <c r="MNT56" s="114"/>
      <c r="MNU56" s="74"/>
      <c r="MOG56" s="74"/>
      <c r="MOH56" s="605"/>
      <c r="MOI56" s="605"/>
      <c r="MOJ56" s="114"/>
      <c r="MOK56" s="74"/>
      <c r="MOW56" s="74"/>
      <c r="MOX56" s="605"/>
      <c r="MOY56" s="605"/>
      <c r="MOZ56" s="114"/>
      <c r="MPA56" s="74"/>
      <c r="MPM56" s="74"/>
      <c r="MPN56" s="605"/>
      <c r="MPO56" s="605"/>
      <c r="MPP56" s="114"/>
      <c r="MPQ56" s="74"/>
      <c r="MQC56" s="74"/>
      <c r="MQD56" s="605"/>
      <c r="MQE56" s="605"/>
      <c r="MQF56" s="114"/>
      <c r="MQG56" s="74"/>
      <c r="MQS56" s="74"/>
      <c r="MQT56" s="605"/>
      <c r="MQU56" s="605"/>
      <c r="MQV56" s="114"/>
      <c r="MQW56" s="74"/>
      <c r="MRI56" s="74"/>
      <c r="MRJ56" s="605"/>
      <c r="MRK56" s="605"/>
      <c r="MRL56" s="114"/>
      <c r="MRM56" s="74"/>
      <c r="MRY56" s="74"/>
      <c r="MRZ56" s="605"/>
      <c r="MSA56" s="605"/>
      <c r="MSB56" s="114"/>
      <c r="MSC56" s="74"/>
      <c r="MSO56" s="74"/>
      <c r="MSP56" s="605"/>
      <c r="MSQ56" s="605"/>
      <c r="MSR56" s="114"/>
      <c r="MSS56" s="74"/>
      <c r="MTE56" s="74"/>
      <c r="MTF56" s="605"/>
      <c r="MTG56" s="605"/>
      <c r="MTH56" s="114"/>
      <c r="MTI56" s="74"/>
      <c r="MTU56" s="74"/>
      <c r="MTV56" s="605"/>
      <c r="MTW56" s="605"/>
      <c r="MTX56" s="114"/>
      <c r="MTY56" s="74"/>
      <c r="MUK56" s="74"/>
      <c r="MUL56" s="605"/>
      <c r="MUM56" s="605"/>
      <c r="MUN56" s="114"/>
      <c r="MUO56" s="74"/>
      <c r="MVA56" s="74"/>
      <c r="MVB56" s="605"/>
      <c r="MVC56" s="605"/>
      <c r="MVD56" s="114"/>
      <c r="MVE56" s="74"/>
      <c r="MVQ56" s="74"/>
      <c r="MVR56" s="605"/>
      <c r="MVS56" s="605"/>
      <c r="MVT56" s="114"/>
      <c r="MVU56" s="74"/>
      <c r="MWG56" s="74"/>
      <c r="MWH56" s="605"/>
      <c r="MWI56" s="605"/>
      <c r="MWJ56" s="114"/>
      <c r="MWK56" s="74"/>
      <c r="MWW56" s="74"/>
      <c r="MWX56" s="605"/>
      <c r="MWY56" s="605"/>
      <c r="MWZ56" s="114"/>
      <c r="MXA56" s="74"/>
      <c r="MXM56" s="74"/>
      <c r="MXN56" s="605"/>
      <c r="MXO56" s="605"/>
      <c r="MXP56" s="114"/>
      <c r="MXQ56" s="74"/>
      <c r="MYC56" s="74"/>
      <c r="MYD56" s="605"/>
      <c r="MYE56" s="605"/>
      <c r="MYF56" s="114"/>
      <c r="MYG56" s="74"/>
      <c r="MYS56" s="74"/>
      <c r="MYT56" s="605"/>
      <c r="MYU56" s="605"/>
      <c r="MYV56" s="114"/>
      <c r="MYW56" s="74"/>
      <c r="MZI56" s="74"/>
      <c r="MZJ56" s="605"/>
      <c r="MZK56" s="605"/>
      <c r="MZL56" s="114"/>
      <c r="MZM56" s="74"/>
      <c r="MZY56" s="74"/>
      <c r="MZZ56" s="605"/>
      <c r="NAA56" s="605"/>
      <c r="NAB56" s="114"/>
      <c r="NAC56" s="74"/>
      <c r="NAO56" s="74"/>
      <c r="NAP56" s="605"/>
      <c r="NAQ56" s="605"/>
      <c r="NAR56" s="114"/>
      <c r="NAS56" s="74"/>
      <c r="NBE56" s="74"/>
      <c r="NBF56" s="605"/>
      <c r="NBG56" s="605"/>
      <c r="NBH56" s="114"/>
      <c r="NBI56" s="74"/>
      <c r="NBU56" s="74"/>
      <c r="NBV56" s="605"/>
      <c r="NBW56" s="605"/>
      <c r="NBX56" s="114"/>
      <c r="NBY56" s="74"/>
      <c r="NCK56" s="74"/>
      <c r="NCL56" s="605"/>
      <c r="NCM56" s="605"/>
      <c r="NCN56" s="114"/>
      <c r="NCO56" s="74"/>
      <c r="NDA56" s="74"/>
      <c r="NDB56" s="605"/>
      <c r="NDC56" s="605"/>
      <c r="NDD56" s="114"/>
      <c r="NDE56" s="74"/>
      <c r="NDQ56" s="74"/>
      <c r="NDR56" s="605"/>
      <c r="NDS56" s="605"/>
      <c r="NDT56" s="114"/>
      <c r="NDU56" s="74"/>
      <c r="NEG56" s="74"/>
      <c r="NEH56" s="605"/>
      <c r="NEI56" s="605"/>
      <c r="NEJ56" s="114"/>
      <c r="NEK56" s="74"/>
      <c r="NEW56" s="74"/>
      <c r="NEX56" s="605"/>
      <c r="NEY56" s="605"/>
      <c r="NEZ56" s="114"/>
      <c r="NFA56" s="74"/>
      <c r="NFM56" s="74"/>
      <c r="NFN56" s="605"/>
      <c r="NFO56" s="605"/>
      <c r="NFP56" s="114"/>
      <c r="NFQ56" s="74"/>
      <c r="NGC56" s="74"/>
      <c r="NGD56" s="605"/>
      <c r="NGE56" s="605"/>
      <c r="NGF56" s="114"/>
      <c r="NGG56" s="74"/>
      <c r="NGS56" s="74"/>
      <c r="NGT56" s="605"/>
      <c r="NGU56" s="605"/>
      <c r="NGV56" s="114"/>
      <c r="NGW56" s="74"/>
      <c r="NHI56" s="74"/>
      <c r="NHJ56" s="605"/>
      <c r="NHK56" s="605"/>
      <c r="NHL56" s="114"/>
      <c r="NHM56" s="74"/>
      <c r="NHY56" s="74"/>
      <c r="NHZ56" s="605"/>
      <c r="NIA56" s="605"/>
      <c r="NIB56" s="114"/>
      <c r="NIC56" s="74"/>
      <c r="NIO56" s="74"/>
      <c r="NIP56" s="605"/>
      <c r="NIQ56" s="605"/>
      <c r="NIR56" s="114"/>
      <c r="NIS56" s="74"/>
      <c r="NJE56" s="74"/>
      <c r="NJF56" s="605"/>
      <c r="NJG56" s="605"/>
      <c r="NJH56" s="114"/>
      <c r="NJI56" s="74"/>
      <c r="NJU56" s="74"/>
      <c r="NJV56" s="605"/>
      <c r="NJW56" s="605"/>
      <c r="NJX56" s="114"/>
      <c r="NJY56" s="74"/>
      <c r="NKK56" s="74"/>
      <c r="NKL56" s="605"/>
      <c r="NKM56" s="605"/>
      <c r="NKN56" s="114"/>
      <c r="NKO56" s="74"/>
      <c r="NLA56" s="74"/>
      <c r="NLB56" s="605"/>
      <c r="NLC56" s="605"/>
      <c r="NLD56" s="114"/>
      <c r="NLE56" s="74"/>
      <c r="NLQ56" s="74"/>
      <c r="NLR56" s="605"/>
      <c r="NLS56" s="605"/>
      <c r="NLT56" s="114"/>
      <c r="NLU56" s="74"/>
      <c r="NMG56" s="74"/>
      <c r="NMH56" s="605"/>
      <c r="NMI56" s="605"/>
      <c r="NMJ56" s="114"/>
      <c r="NMK56" s="74"/>
      <c r="NMW56" s="74"/>
      <c r="NMX56" s="605"/>
      <c r="NMY56" s="605"/>
      <c r="NMZ56" s="114"/>
      <c r="NNA56" s="74"/>
      <c r="NNM56" s="74"/>
      <c r="NNN56" s="605"/>
      <c r="NNO56" s="605"/>
      <c r="NNP56" s="114"/>
      <c r="NNQ56" s="74"/>
      <c r="NOC56" s="74"/>
      <c r="NOD56" s="605"/>
      <c r="NOE56" s="605"/>
      <c r="NOF56" s="114"/>
      <c r="NOG56" s="74"/>
      <c r="NOS56" s="74"/>
      <c r="NOT56" s="605"/>
      <c r="NOU56" s="605"/>
      <c r="NOV56" s="114"/>
      <c r="NOW56" s="74"/>
      <c r="NPI56" s="74"/>
      <c r="NPJ56" s="605"/>
      <c r="NPK56" s="605"/>
      <c r="NPL56" s="114"/>
      <c r="NPM56" s="74"/>
      <c r="NPY56" s="74"/>
      <c r="NPZ56" s="605"/>
      <c r="NQA56" s="605"/>
      <c r="NQB56" s="114"/>
      <c r="NQC56" s="74"/>
      <c r="NQO56" s="74"/>
      <c r="NQP56" s="605"/>
      <c r="NQQ56" s="605"/>
      <c r="NQR56" s="114"/>
      <c r="NQS56" s="74"/>
      <c r="NRE56" s="74"/>
      <c r="NRF56" s="605"/>
      <c r="NRG56" s="605"/>
      <c r="NRH56" s="114"/>
      <c r="NRI56" s="74"/>
      <c r="NRU56" s="74"/>
      <c r="NRV56" s="605"/>
      <c r="NRW56" s="605"/>
      <c r="NRX56" s="114"/>
      <c r="NRY56" s="74"/>
      <c r="NSK56" s="74"/>
      <c r="NSL56" s="605"/>
      <c r="NSM56" s="605"/>
      <c r="NSN56" s="114"/>
      <c r="NSO56" s="74"/>
      <c r="NTA56" s="74"/>
      <c r="NTB56" s="605"/>
      <c r="NTC56" s="605"/>
      <c r="NTD56" s="114"/>
      <c r="NTE56" s="74"/>
      <c r="NTQ56" s="74"/>
      <c r="NTR56" s="605"/>
      <c r="NTS56" s="605"/>
      <c r="NTT56" s="114"/>
      <c r="NTU56" s="74"/>
      <c r="NUG56" s="74"/>
      <c r="NUH56" s="605"/>
      <c r="NUI56" s="605"/>
      <c r="NUJ56" s="114"/>
      <c r="NUK56" s="74"/>
      <c r="NUW56" s="74"/>
      <c r="NUX56" s="605"/>
      <c r="NUY56" s="605"/>
      <c r="NUZ56" s="114"/>
      <c r="NVA56" s="74"/>
      <c r="NVM56" s="74"/>
      <c r="NVN56" s="605"/>
      <c r="NVO56" s="605"/>
      <c r="NVP56" s="114"/>
      <c r="NVQ56" s="74"/>
      <c r="NWC56" s="74"/>
      <c r="NWD56" s="605"/>
      <c r="NWE56" s="605"/>
      <c r="NWF56" s="114"/>
      <c r="NWG56" s="74"/>
      <c r="NWS56" s="74"/>
      <c r="NWT56" s="605"/>
      <c r="NWU56" s="605"/>
      <c r="NWV56" s="114"/>
      <c r="NWW56" s="74"/>
      <c r="NXI56" s="74"/>
      <c r="NXJ56" s="605"/>
      <c r="NXK56" s="605"/>
      <c r="NXL56" s="114"/>
      <c r="NXM56" s="74"/>
      <c r="NXY56" s="74"/>
      <c r="NXZ56" s="605"/>
      <c r="NYA56" s="605"/>
      <c r="NYB56" s="114"/>
      <c r="NYC56" s="74"/>
      <c r="NYO56" s="74"/>
      <c r="NYP56" s="605"/>
      <c r="NYQ56" s="605"/>
      <c r="NYR56" s="114"/>
      <c r="NYS56" s="74"/>
      <c r="NZE56" s="74"/>
      <c r="NZF56" s="605"/>
      <c r="NZG56" s="605"/>
      <c r="NZH56" s="114"/>
      <c r="NZI56" s="74"/>
      <c r="NZU56" s="74"/>
      <c r="NZV56" s="605"/>
      <c r="NZW56" s="605"/>
      <c r="NZX56" s="114"/>
      <c r="NZY56" s="74"/>
      <c r="OAK56" s="74"/>
      <c r="OAL56" s="605"/>
      <c r="OAM56" s="605"/>
      <c r="OAN56" s="114"/>
      <c r="OAO56" s="74"/>
      <c r="OBA56" s="74"/>
      <c r="OBB56" s="605"/>
      <c r="OBC56" s="605"/>
      <c r="OBD56" s="114"/>
      <c r="OBE56" s="74"/>
      <c r="OBQ56" s="74"/>
      <c r="OBR56" s="605"/>
      <c r="OBS56" s="605"/>
      <c r="OBT56" s="114"/>
      <c r="OBU56" s="74"/>
      <c r="OCG56" s="74"/>
      <c r="OCH56" s="605"/>
      <c r="OCI56" s="605"/>
      <c r="OCJ56" s="114"/>
      <c r="OCK56" s="74"/>
      <c r="OCW56" s="74"/>
      <c r="OCX56" s="605"/>
      <c r="OCY56" s="605"/>
      <c r="OCZ56" s="114"/>
      <c r="ODA56" s="74"/>
      <c r="ODM56" s="74"/>
      <c r="ODN56" s="605"/>
      <c r="ODO56" s="605"/>
      <c r="ODP56" s="114"/>
      <c r="ODQ56" s="74"/>
      <c r="OEC56" s="74"/>
      <c r="OED56" s="605"/>
      <c r="OEE56" s="605"/>
      <c r="OEF56" s="114"/>
      <c r="OEG56" s="74"/>
      <c r="OES56" s="74"/>
      <c r="OET56" s="605"/>
      <c r="OEU56" s="605"/>
      <c r="OEV56" s="114"/>
      <c r="OEW56" s="74"/>
      <c r="OFI56" s="74"/>
      <c r="OFJ56" s="605"/>
      <c r="OFK56" s="605"/>
      <c r="OFL56" s="114"/>
      <c r="OFM56" s="74"/>
      <c r="OFY56" s="74"/>
      <c r="OFZ56" s="605"/>
      <c r="OGA56" s="605"/>
      <c r="OGB56" s="114"/>
      <c r="OGC56" s="74"/>
      <c r="OGO56" s="74"/>
      <c r="OGP56" s="605"/>
      <c r="OGQ56" s="605"/>
      <c r="OGR56" s="114"/>
      <c r="OGS56" s="74"/>
      <c r="OHE56" s="74"/>
      <c r="OHF56" s="605"/>
      <c r="OHG56" s="605"/>
      <c r="OHH56" s="114"/>
      <c r="OHI56" s="74"/>
      <c r="OHU56" s="74"/>
      <c r="OHV56" s="605"/>
      <c r="OHW56" s="605"/>
      <c r="OHX56" s="114"/>
      <c r="OHY56" s="74"/>
      <c r="OIK56" s="74"/>
      <c r="OIL56" s="605"/>
      <c r="OIM56" s="605"/>
      <c r="OIN56" s="114"/>
      <c r="OIO56" s="74"/>
      <c r="OJA56" s="74"/>
      <c r="OJB56" s="605"/>
      <c r="OJC56" s="605"/>
      <c r="OJD56" s="114"/>
      <c r="OJE56" s="74"/>
      <c r="OJQ56" s="74"/>
      <c r="OJR56" s="605"/>
      <c r="OJS56" s="605"/>
      <c r="OJT56" s="114"/>
      <c r="OJU56" s="74"/>
      <c r="OKG56" s="74"/>
      <c r="OKH56" s="605"/>
      <c r="OKI56" s="605"/>
      <c r="OKJ56" s="114"/>
      <c r="OKK56" s="74"/>
      <c r="OKW56" s="74"/>
      <c r="OKX56" s="605"/>
      <c r="OKY56" s="605"/>
      <c r="OKZ56" s="114"/>
      <c r="OLA56" s="74"/>
      <c r="OLM56" s="74"/>
      <c r="OLN56" s="605"/>
      <c r="OLO56" s="605"/>
      <c r="OLP56" s="114"/>
      <c r="OLQ56" s="74"/>
      <c r="OMC56" s="74"/>
      <c r="OMD56" s="605"/>
      <c r="OME56" s="605"/>
      <c r="OMF56" s="114"/>
      <c r="OMG56" s="74"/>
      <c r="OMS56" s="74"/>
      <c r="OMT56" s="605"/>
      <c r="OMU56" s="605"/>
      <c r="OMV56" s="114"/>
      <c r="OMW56" s="74"/>
      <c r="ONI56" s="74"/>
      <c r="ONJ56" s="605"/>
      <c r="ONK56" s="605"/>
      <c r="ONL56" s="114"/>
      <c r="ONM56" s="74"/>
      <c r="ONY56" s="74"/>
      <c r="ONZ56" s="605"/>
      <c r="OOA56" s="605"/>
      <c r="OOB56" s="114"/>
      <c r="OOC56" s="74"/>
      <c r="OOO56" s="74"/>
      <c r="OOP56" s="605"/>
      <c r="OOQ56" s="605"/>
      <c r="OOR56" s="114"/>
      <c r="OOS56" s="74"/>
      <c r="OPE56" s="74"/>
      <c r="OPF56" s="605"/>
      <c r="OPG56" s="605"/>
      <c r="OPH56" s="114"/>
      <c r="OPI56" s="74"/>
      <c r="OPU56" s="74"/>
      <c r="OPV56" s="605"/>
      <c r="OPW56" s="605"/>
      <c r="OPX56" s="114"/>
      <c r="OPY56" s="74"/>
      <c r="OQK56" s="74"/>
      <c r="OQL56" s="605"/>
      <c r="OQM56" s="605"/>
      <c r="OQN56" s="114"/>
      <c r="OQO56" s="74"/>
      <c r="ORA56" s="74"/>
      <c r="ORB56" s="605"/>
      <c r="ORC56" s="605"/>
      <c r="ORD56" s="114"/>
      <c r="ORE56" s="74"/>
      <c r="ORQ56" s="74"/>
      <c r="ORR56" s="605"/>
      <c r="ORS56" s="605"/>
      <c r="ORT56" s="114"/>
      <c r="ORU56" s="74"/>
      <c r="OSG56" s="74"/>
      <c r="OSH56" s="605"/>
      <c r="OSI56" s="605"/>
      <c r="OSJ56" s="114"/>
      <c r="OSK56" s="74"/>
      <c r="OSW56" s="74"/>
      <c r="OSX56" s="605"/>
      <c r="OSY56" s="605"/>
      <c r="OSZ56" s="114"/>
      <c r="OTA56" s="74"/>
      <c r="OTM56" s="74"/>
      <c r="OTN56" s="605"/>
      <c r="OTO56" s="605"/>
      <c r="OTP56" s="114"/>
      <c r="OTQ56" s="74"/>
      <c r="OUC56" s="74"/>
      <c r="OUD56" s="605"/>
      <c r="OUE56" s="605"/>
      <c r="OUF56" s="114"/>
      <c r="OUG56" s="74"/>
      <c r="OUS56" s="74"/>
      <c r="OUT56" s="605"/>
      <c r="OUU56" s="605"/>
      <c r="OUV56" s="114"/>
      <c r="OUW56" s="74"/>
      <c r="OVI56" s="74"/>
      <c r="OVJ56" s="605"/>
      <c r="OVK56" s="605"/>
      <c r="OVL56" s="114"/>
      <c r="OVM56" s="74"/>
      <c r="OVY56" s="74"/>
      <c r="OVZ56" s="605"/>
      <c r="OWA56" s="605"/>
      <c r="OWB56" s="114"/>
      <c r="OWC56" s="74"/>
      <c r="OWO56" s="74"/>
      <c r="OWP56" s="605"/>
      <c r="OWQ56" s="605"/>
      <c r="OWR56" s="114"/>
      <c r="OWS56" s="74"/>
      <c r="OXE56" s="74"/>
      <c r="OXF56" s="605"/>
      <c r="OXG56" s="605"/>
      <c r="OXH56" s="114"/>
      <c r="OXI56" s="74"/>
      <c r="OXU56" s="74"/>
      <c r="OXV56" s="605"/>
      <c r="OXW56" s="605"/>
      <c r="OXX56" s="114"/>
      <c r="OXY56" s="74"/>
      <c r="OYK56" s="74"/>
      <c r="OYL56" s="605"/>
      <c r="OYM56" s="605"/>
      <c r="OYN56" s="114"/>
      <c r="OYO56" s="74"/>
      <c r="OZA56" s="74"/>
      <c r="OZB56" s="605"/>
      <c r="OZC56" s="605"/>
      <c r="OZD56" s="114"/>
      <c r="OZE56" s="74"/>
      <c r="OZQ56" s="74"/>
      <c r="OZR56" s="605"/>
      <c r="OZS56" s="605"/>
      <c r="OZT56" s="114"/>
      <c r="OZU56" s="74"/>
      <c r="PAG56" s="74"/>
      <c r="PAH56" s="605"/>
      <c r="PAI56" s="605"/>
      <c r="PAJ56" s="114"/>
      <c r="PAK56" s="74"/>
      <c r="PAW56" s="74"/>
      <c r="PAX56" s="605"/>
      <c r="PAY56" s="605"/>
      <c r="PAZ56" s="114"/>
      <c r="PBA56" s="74"/>
      <c r="PBM56" s="74"/>
      <c r="PBN56" s="605"/>
      <c r="PBO56" s="605"/>
      <c r="PBP56" s="114"/>
      <c r="PBQ56" s="74"/>
      <c r="PCC56" s="74"/>
      <c r="PCD56" s="605"/>
      <c r="PCE56" s="605"/>
      <c r="PCF56" s="114"/>
      <c r="PCG56" s="74"/>
      <c r="PCS56" s="74"/>
      <c r="PCT56" s="605"/>
      <c r="PCU56" s="605"/>
      <c r="PCV56" s="114"/>
      <c r="PCW56" s="74"/>
      <c r="PDI56" s="74"/>
      <c r="PDJ56" s="605"/>
      <c r="PDK56" s="605"/>
      <c r="PDL56" s="114"/>
      <c r="PDM56" s="74"/>
      <c r="PDY56" s="74"/>
      <c r="PDZ56" s="605"/>
      <c r="PEA56" s="605"/>
      <c r="PEB56" s="114"/>
      <c r="PEC56" s="74"/>
      <c r="PEO56" s="74"/>
      <c r="PEP56" s="605"/>
      <c r="PEQ56" s="605"/>
      <c r="PER56" s="114"/>
      <c r="PES56" s="74"/>
      <c r="PFE56" s="74"/>
      <c r="PFF56" s="605"/>
      <c r="PFG56" s="605"/>
      <c r="PFH56" s="114"/>
      <c r="PFI56" s="74"/>
      <c r="PFU56" s="74"/>
      <c r="PFV56" s="605"/>
      <c r="PFW56" s="605"/>
      <c r="PFX56" s="114"/>
      <c r="PFY56" s="74"/>
      <c r="PGK56" s="74"/>
      <c r="PGL56" s="605"/>
      <c r="PGM56" s="605"/>
      <c r="PGN56" s="114"/>
      <c r="PGO56" s="74"/>
      <c r="PHA56" s="74"/>
      <c r="PHB56" s="605"/>
      <c r="PHC56" s="605"/>
      <c r="PHD56" s="114"/>
      <c r="PHE56" s="74"/>
      <c r="PHQ56" s="74"/>
      <c r="PHR56" s="605"/>
      <c r="PHS56" s="605"/>
      <c r="PHT56" s="114"/>
      <c r="PHU56" s="74"/>
      <c r="PIG56" s="74"/>
      <c r="PIH56" s="605"/>
      <c r="PII56" s="605"/>
      <c r="PIJ56" s="114"/>
      <c r="PIK56" s="74"/>
      <c r="PIW56" s="74"/>
      <c r="PIX56" s="605"/>
      <c r="PIY56" s="605"/>
      <c r="PIZ56" s="114"/>
      <c r="PJA56" s="74"/>
      <c r="PJM56" s="74"/>
      <c r="PJN56" s="605"/>
      <c r="PJO56" s="605"/>
      <c r="PJP56" s="114"/>
      <c r="PJQ56" s="74"/>
      <c r="PKC56" s="74"/>
      <c r="PKD56" s="605"/>
      <c r="PKE56" s="605"/>
      <c r="PKF56" s="114"/>
      <c r="PKG56" s="74"/>
      <c r="PKS56" s="74"/>
      <c r="PKT56" s="605"/>
      <c r="PKU56" s="605"/>
      <c r="PKV56" s="114"/>
      <c r="PKW56" s="74"/>
      <c r="PLI56" s="74"/>
      <c r="PLJ56" s="605"/>
      <c r="PLK56" s="605"/>
      <c r="PLL56" s="114"/>
      <c r="PLM56" s="74"/>
      <c r="PLY56" s="74"/>
      <c r="PLZ56" s="605"/>
      <c r="PMA56" s="605"/>
      <c r="PMB56" s="114"/>
      <c r="PMC56" s="74"/>
      <c r="PMO56" s="74"/>
      <c r="PMP56" s="605"/>
      <c r="PMQ56" s="605"/>
      <c r="PMR56" s="114"/>
      <c r="PMS56" s="74"/>
      <c r="PNE56" s="74"/>
      <c r="PNF56" s="605"/>
      <c r="PNG56" s="605"/>
      <c r="PNH56" s="114"/>
      <c r="PNI56" s="74"/>
      <c r="PNU56" s="74"/>
      <c r="PNV56" s="605"/>
      <c r="PNW56" s="605"/>
      <c r="PNX56" s="114"/>
      <c r="PNY56" s="74"/>
      <c r="POK56" s="74"/>
      <c r="POL56" s="605"/>
      <c r="POM56" s="605"/>
      <c r="PON56" s="114"/>
      <c r="POO56" s="74"/>
      <c r="PPA56" s="74"/>
      <c r="PPB56" s="605"/>
      <c r="PPC56" s="605"/>
      <c r="PPD56" s="114"/>
      <c r="PPE56" s="74"/>
      <c r="PPQ56" s="74"/>
      <c r="PPR56" s="605"/>
      <c r="PPS56" s="605"/>
      <c r="PPT56" s="114"/>
      <c r="PPU56" s="74"/>
      <c r="PQG56" s="74"/>
      <c r="PQH56" s="605"/>
      <c r="PQI56" s="605"/>
      <c r="PQJ56" s="114"/>
      <c r="PQK56" s="74"/>
      <c r="PQW56" s="74"/>
      <c r="PQX56" s="605"/>
      <c r="PQY56" s="605"/>
      <c r="PQZ56" s="114"/>
      <c r="PRA56" s="74"/>
      <c r="PRM56" s="74"/>
      <c r="PRN56" s="605"/>
      <c r="PRO56" s="605"/>
      <c r="PRP56" s="114"/>
      <c r="PRQ56" s="74"/>
      <c r="PSC56" s="74"/>
      <c r="PSD56" s="605"/>
      <c r="PSE56" s="605"/>
      <c r="PSF56" s="114"/>
      <c r="PSG56" s="74"/>
      <c r="PSS56" s="74"/>
      <c r="PST56" s="605"/>
      <c r="PSU56" s="605"/>
      <c r="PSV56" s="114"/>
      <c r="PSW56" s="74"/>
      <c r="PTI56" s="74"/>
      <c r="PTJ56" s="605"/>
      <c r="PTK56" s="605"/>
      <c r="PTL56" s="114"/>
      <c r="PTM56" s="74"/>
      <c r="PTY56" s="74"/>
      <c r="PTZ56" s="605"/>
      <c r="PUA56" s="605"/>
      <c r="PUB56" s="114"/>
      <c r="PUC56" s="74"/>
      <c r="PUO56" s="74"/>
      <c r="PUP56" s="605"/>
      <c r="PUQ56" s="605"/>
      <c r="PUR56" s="114"/>
      <c r="PUS56" s="74"/>
      <c r="PVE56" s="74"/>
      <c r="PVF56" s="605"/>
      <c r="PVG56" s="605"/>
      <c r="PVH56" s="114"/>
      <c r="PVI56" s="74"/>
      <c r="PVU56" s="74"/>
      <c r="PVV56" s="605"/>
      <c r="PVW56" s="605"/>
      <c r="PVX56" s="114"/>
      <c r="PVY56" s="74"/>
      <c r="PWK56" s="74"/>
      <c r="PWL56" s="605"/>
      <c r="PWM56" s="605"/>
      <c r="PWN56" s="114"/>
      <c r="PWO56" s="74"/>
      <c r="PXA56" s="74"/>
      <c r="PXB56" s="605"/>
      <c r="PXC56" s="605"/>
      <c r="PXD56" s="114"/>
      <c r="PXE56" s="74"/>
      <c r="PXQ56" s="74"/>
      <c r="PXR56" s="605"/>
      <c r="PXS56" s="605"/>
      <c r="PXT56" s="114"/>
      <c r="PXU56" s="74"/>
      <c r="PYG56" s="74"/>
      <c r="PYH56" s="605"/>
      <c r="PYI56" s="605"/>
      <c r="PYJ56" s="114"/>
      <c r="PYK56" s="74"/>
      <c r="PYW56" s="74"/>
      <c r="PYX56" s="605"/>
      <c r="PYY56" s="605"/>
      <c r="PYZ56" s="114"/>
      <c r="PZA56" s="74"/>
      <c r="PZM56" s="74"/>
      <c r="PZN56" s="605"/>
      <c r="PZO56" s="605"/>
      <c r="PZP56" s="114"/>
      <c r="PZQ56" s="74"/>
      <c r="QAC56" s="74"/>
      <c r="QAD56" s="605"/>
      <c r="QAE56" s="605"/>
      <c r="QAF56" s="114"/>
      <c r="QAG56" s="74"/>
      <c r="QAS56" s="74"/>
      <c r="QAT56" s="605"/>
      <c r="QAU56" s="605"/>
      <c r="QAV56" s="114"/>
      <c r="QAW56" s="74"/>
      <c r="QBI56" s="74"/>
      <c r="QBJ56" s="605"/>
      <c r="QBK56" s="605"/>
      <c r="QBL56" s="114"/>
      <c r="QBM56" s="74"/>
      <c r="QBY56" s="74"/>
      <c r="QBZ56" s="605"/>
      <c r="QCA56" s="605"/>
      <c r="QCB56" s="114"/>
      <c r="QCC56" s="74"/>
      <c r="QCO56" s="74"/>
      <c r="QCP56" s="605"/>
      <c r="QCQ56" s="605"/>
      <c r="QCR56" s="114"/>
      <c r="QCS56" s="74"/>
      <c r="QDE56" s="74"/>
      <c r="QDF56" s="605"/>
      <c r="QDG56" s="605"/>
      <c r="QDH56" s="114"/>
      <c r="QDI56" s="74"/>
      <c r="QDU56" s="74"/>
      <c r="QDV56" s="605"/>
      <c r="QDW56" s="605"/>
      <c r="QDX56" s="114"/>
      <c r="QDY56" s="74"/>
      <c r="QEK56" s="74"/>
      <c r="QEL56" s="605"/>
      <c r="QEM56" s="605"/>
      <c r="QEN56" s="114"/>
      <c r="QEO56" s="74"/>
      <c r="QFA56" s="74"/>
      <c r="QFB56" s="605"/>
      <c r="QFC56" s="605"/>
      <c r="QFD56" s="114"/>
      <c r="QFE56" s="74"/>
      <c r="QFQ56" s="74"/>
      <c r="QFR56" s="605"/>
      <c r="QFS56" s="605"/>
      <c r="QFT56" s="114"/>
      <c r="QFU56" s="74"/>
      <c r="QGG56" s="74"/>
      <c r="QGH56" s="605"/>
      <c r="QGI56" s="605"/>
      <c r="QGJ56" s="114"/>
      <c r="QGK56" s="74"/>
      <c r="QGW56" s="74"/>
      <c r="QGX56" s="605"/>
      <c r="QGY56" s="605"/>
      <c r="QGZ56" s="114"/>
      <c r="QHA56" s="74"/>
      <c r="QHM56" s="74"/>
      <c r="QHN56" s="605"/>
      <c r="QHO56" s="605"/>
      <c r="QHP56" s="114"/>
      <c r="QHQ56" s="74"/>
      <c r="QIC56" s="74"/>
      <c r="QID56" s="605"/>
      <c r="QIE56" s="605"/>
      <c r="QIF56" s="114"/>
      <c r="QIG56" s="74"/>
      <c r="QIS56" s="74"/>
      <c r="QIT56" s="605"/>
      <c r="QIU56" s="605"/>
      <c r="QIV56" s="114"/>
      <c r="QIW56" s="74"/>
      <c r="QJI56" s="74"/>
      <c r="QJJ56" s="605"/>
      <c r="QJK56" s="605"/>
      <c r="QJL56" s="114"/>
      <c r="QJM56" s="74"/>
      <c r="QJY56" s="74"/>
      <c r="QJZ56" s="605"/>
      <c r="QKA56" s="605"/>
      <c r="QKB56" s="114"/>
      <c r="QKC56" s="74"/>
      <c r="QKO56" s="74"/>
      <c r="QKP56" s="605"/>
      <c r="QKQ56" s="605"/>
      <c r="QKR56" s="114"/>
      <c r="QKS56" s="74"/>
      <c r="QLE56" s="74"/>
      <c r="QLF56" s="605"/>
      <c r="QLG56" s="605"/>
      <c r="QLH56" s="114"/>
      <c r="QLI56" s="74"/>
      <c r="QLU56" s="74"/>
      <c r="QLV56" s="605"/>
      <c r="QLW56" s="605"/>
      <c r="QLX56" s="114"/>
      <c r="QLY56" s="74"/>
      <c r="QMK56" s="74"/>
      <c r="QML56" s="605"/>
      <c r="QMM56" s="605"/>
      <c r="QMN56" s="114"/>
      <c r="QMO56" s="74"/>
      <c r="QNA56" s="74"/>
      <c r="QNB56" s="605"/>
      <c r="QNC56" s="605"/>
      <c r="QND56" s="114"/>
      <c r="QNE56" s="74"/>
      <c r="QNQ56" s="74"/>
      <c r="QNR56" s="605"/>
      <c r="QNS56" s="605"/>
      <c r="QNT56" s="114"/>
      <c r="QNU56" s="74"/>
      <c r="QOG56" s="74"/>
      <c r="QOH56" s="605"/>
      <c r="QOI56" s="605"/>
      <c r="QOJ56" s="114"/>
      <c r="QOK56" s="74"/>
      <c r="QOW56" s="74"/>
      <c r="QOX56" s="605"/>
      <c r="QOY56" s="605"/>
      <c r="QOZ56" s="114"/>
      <c r="QPA56" s="74"/>
      <c r="QPM56" s="74"/>
      <c r="QPN56" s="605"/>
      <c r="QPO56" s="605"/>
      <c r="QPP56" s="114"/>
      <c r="QPQ56" s="74"/>
      <c r="QQC56" s="74"/>
      <c r="QQD56" s="605"/>
      <c r="QQE56" s="605"/>
      <c r="QQF56" s="114"/>
      <c r="QQG56" s="74"/>
      <c r="QQS56" s="74"/>
      <c r="QQT56" s="605"/>
      <c r="QQU56" s="605"/>
      <c r="QQV56" s="114"/>
      <c r="QQW56" s="74"/>
      <c r="QRI56" s="74"/>
      <c r="QRJ56" s="605"/>
      <c r="QRK56" s="605"/>
      <c r="QRL56" s="114"/>
      <c r="QRM56" s="74"/>
      <c r="QRY56" s="74"/>
      <c r="QRZ56" s="605"/>
      <c r="QSA56" s="605"/>
      <c r="QSB56" s="114"/>
      <c r="QSC56" s="74"/>
      <c r="QSO56" s="74"/>
      <c r="QSP56" s="605"/>
      <c r="QSQ56" s="605"/>
      <c r="QSR56" s="114"/>
      <c r="QSS56" s="74"/>
      <c r="QTE56" s="74"/>
      <c r="QTF56" s="605"/>
      <c r="QTG56" s="605"/>
      <c r="QTH56" s="114"/>
      <c r="QTI56" s="74"/>
      <c r="QTU56" s="74"/>
      <c r="QTV56" s="605"/>
      <c r="QTW56" s="605"/>
      <c r="QTX56" s="114"/>
      <c r="QTY56" s="74"/>
      <c r="QUK56" s="74"/>
      <c r="QUL56" s="605"/>
      <c r="QUM56" s="605"/>
      <c r="QUN56" s="114"/>
      <c r="QUO56" s="74"/>
      <c r="QVA56" s="74"/>
      <c r="QVB56" s="605"/>
      <c r="QVC56" s="605"/>
      <c r="QVD56" s="114"/>
      <c r="QVE56" s="74"/>
      <c r="QVQ56" s="74"/>
      <c r="QVR56" s="605"/>
      <c r="QVS56" s="605"/>
      <c r="QVT56" s="114"/>
      <c r="QVU56" s="74"/>
      <c r="QWG56" s="74"/>
      <c r="QWH56" s="605"/>
      <c r="QWI56" s="605"/>
      <c r="QWJ56" s="114"/>
      <c r="QWK56" s="74"/>
      <c r="QWW56" s="74"/>
      <c r="QWX56" s="605"/>
      <c r="QWY56" s="605"/>
      <c r="QWZ56" s="114"/>
      <c r="QXA56" s="74"/>
      <c r="QXM56" s="74"/>
      <c r="QXN56" s="605"/>
      <c r="QXO56" s="605"/>
      <c r="QXP56" s="114"/>
      <c r="QXQ56" s="74"/>
      <c r="QYC56" s="74"/>
      <c r="QYD56" s="605"/>
      <c r="QYE56" s="605"/>
      <c r="QYF56" s="114"/>
      <c r="QYG56" s="74"/>
      <c r="QYS56" s="74"/>
      <c r="QYT56" s="605"/>
      <c r="QYU56" s="605"/>
      <c r="QYV56" s="114"/>
      <c r="QYW56" s="74"/>
      <c r="QZI56" s="74"/>
      <c r="QZJ56" s="605"/>
      <c r="QZK56" s="605"/>
      <c r="QZL56" s="114"/>
      <c r="QZM56" s="74"/>
      <c r="QZY56" s="74"/>
      <c r="QZZ56" s="605"/>
      <c r="RAA56" s="605"/>
      <c r="RAB56" s="114"/>
      <c r="RAC56" s="74"/>
      <c r="RAO56" s="74"/>
      <c r="RAP56" s="605"/>
      <c r="RAQ56" s="605"/>
      <c r="RAR56" s="114"/>
      <c r="RAS56" s="74"/>
      <c r="RBE56" s="74"/>
      <c r="RBF56" s="605"/>
      <c r="RBG56" s="605"/>
      <c r="RBH56" s="114"/>
      <c r="RBI56" s="74"/>
      <c r="RBU56" s="74"/>
      <c r="RBV56" s="605"/>
      <c r="RBW56" s="605"/>
      <c r="RBX56" s="114"/>
      <c r="RBY56" s="74"/>
      <c r="RCK56" s="74"/>
      <c r="RCL56" s="605"/>
      <c r="RCM56" s="605"/>
      <c r="RCN56" s="114"/>
      <c r="RCO56" s="74"/>
      <c r="RDA56" s="74"/>
      <c r="RDB56" s="605"/>
      <c r="RDC56" s="605"/>
      <c r="RDD56" s="114"/>
      <c r="RDE56" s="74"/>
      <c r="RDQ56" s="74"/>
      <c r="RDR56" s="605"/>
      <c r="RDS56" s="605"/>
      <c r="RDT56" s="114"/>
      <c r="RDU56" s="74"/>
      <c r="REG56" s="74"/>
      <c r="REH56" s="605"/>
      <c r="REI56" s="605"/>
      <c r="REJ56" s="114"/>
      <c r="REK56" s="74"/>
      <c r="REW56" s="74"/>
      <c r="REX56" s="605"/>
      <c r="REY56" s="605"/>
      <c r="REZ56" s="114"/>
      <c r="RFA56" s="74"/>
      <c r="RFM56" s="74"/>
      <c r="RFN56" s="605"/>
      <c r="RFO56" s="605"/>
      <c r="RFP56" s="114"/>
      <c r="RFQ56" s="74"/>
      <c r="RGC56" s="74"/>
      <c r="RGD56" s="605"/>
      <c r="RGE56" s="605"/>
      <c r="RGF56" s="114"/>
      <c r="RGG56" s="74"/>
      <c r="RGS56" s="74"/>
      <c r="RGT56" s="605"/>
      <c r="RGU56" s="605"/>
      <c r="RGV56" s="114"/>
      <c r="RGW56" s="74"/>
      <c r="RHI56" s="74"/>
      <c r="RHJ56" s="605"/>
      <c r="RHK56" s="605"/>
      <c r="RHL56" s="114"/>
      <c r="RHM56" s="74"/>
      <c r="RHY56" s="74"/>
      <c r="RHZ56" s="605"/>
      <c r="RIA56" s="605"/>
      <c r="RIB56" s="114"/>
      <c r="RIC56" s="74"/>
      <c r="RIO56" s="74"/>
      <c r="RIP56" s="605"/>
      <c r="RIQ56" s="605"/>
      <c r="RIR56" s="114"/>
      <c r="RIS56" s="74"/>
      <c r="RJE56" s="74"/>
      <c r="RJF56" s="605"/>
      <c r="RJG56" s="605"/>
      <c r="RJH56" s="114"/>
      <c r="RJI56" s="74"/>
      <c r="RJU56" s="74"/>
      <c r="RJV56" s="605"/>
      <c r="RJW56" s="605"/>
      <c r="RJX56" s="114"/>
      <c r="RJY56" s="74"/>
      <c r="RKK56" s="74"/>
      <c r="RKL56" s="605"/>
      <c r="RKM56" s="605"/>
      <c r="RKN56" s="114"/>
      <c r="RKO56" s="74"/>
      <c r="RLA56" s="74"/>
      <c r="RLB56" s="605"/>
      <c r="RLC56" s="605"/>
      <c r="RLD56" s="114"/>
      <c r="RLE56" s="74"/>
      <c r="RLQ56" s="74"/>
      <c r="RLR56" s="605"/>
      <c r="RLS56" s="605"/>
      <c r="RLT56" s="114"/>
      <c r="RLU56" s="74"/>
      <c r="RMG56" s="74"/>
      <c r="RMH56" s="605"/>
      <c r="RMI56" s="605"/>
      <c r="RMJ56" s="114"/>
      <c r="RMK56" s="74"/>
      <c r="RMW56" s="74"/>
      <c r="RMX56" s="605"/>
      <c r="RMY56" s="605"/>
      <c r="RMZ56" s="114"/>
      <c r="RNA56" s="74"/>
      <c r="RNM56" s="74"/>
      <c r="RNN56" s="605"/>
      <c r="RNO56" s="605"/>
      <c r="RNP56" s="114"/>
      <c r="RNQ56" s="74"/>
      <c r="ROC56" s="74"/>
      <c r="ROD56" s="605"/>
      <c r="ROE56" s="605"/>
      <c r="ROF56" s="114"/>
      <c r="ROG56" s="74"/>
      <c r="ROS56" s="74"/>
      <c r="ROT56" s="605"/>
      <c r="ROU56" s="605"/>
      <c r="ROV56" s="114"/>
      <c r="ROW56" s="74"/>
      <c r="RPI56" s="74"/>
      <c r="RPJ56" s="605"/>
      <c r="RPK56" s="605"/>
      <c r="RPL56" s="114"/>
      <c r="RPM56" s="74"/>
      <c r="RPY56" s="74"/>
      <c r="RPZ56" s="605"/>
      <c r="RQA56" s="605"/>
      <c r="RQB56" s="114"/>
      <c r="RQC56" s="74"/>
      <c r="RQO56" s="74"/>
      <c r="RQP56" s="605"/>
      <c r="RQQ56" s="605"/>
      <c r="RQR56" s="114"/>
      <c r="RQS56" s="74"/>
      <c r="RRE56" s="74"/>
      <c r="RRF56" s="605"/>
      <c r="RRG56" s="605"/>
      <c r="RRH56" s="114"/>
      <c r="RRI56" s="74"/>
      <c r="RRU56" s="74"/>
      <c r="RRV56" s="605"/>
      <c r="RRW56" s="605"/>
      <c r="RRX56" s="114"/>
      <c r="RRY56" s="74"/>
      <c r="RSK56" s="74"/>
      <c r="RSL56" s="605"/>
      <c r="RSM56" s="605"/>
      <c r="RSN56" s="114"/>
      <c r="RSO56" s="74"/>
      <c r="RTA56" s="74"/>
      <c r="RTB56" s="605"/>
      <c r="RTC56" s="605"/>
      <c r="RTD56" s="114"/>
      <c r="RTE56" s="74"/>
      <c r="RTQ56" s="74"/>
      <c r="RTR56" s="605"/>
      <c r="RTS56" s="605"/>
      <c r="RTT56" s="114"/>
      <c r="RTU56" s="74"/>
      <c r="RUG56" s="74"/>
      <c r="RUH56" s="605"/>
      <c r="RUI56" s="605"/>
      <c r="RUJ56" s="114"/>
      <c r="RUK56" s="74"/>
      <c r="RUW56" s="74"/>
      <c r="RUX56" s="605"/>
      <c r="RUY56" s="605"/>
      <c r="RUZ56" s="114"/>
      <c r="RVA56" s="74"/>
      <c r="RVM56" s="74"/>
      <c r="RVN56" s="605"/>
      <c r="RVO56" s="605"/>
      <c r="RVP56" s="114"/>
      <c r="RVQ56" s="74"/>
      <c r="RWC56" s="74"/>
      <c r="RWD56" s="605"/>
      <c r="RWE56" s="605"/>
      <c r="RWF56" s="114"/>
      <c r="RWG56" s="74"/>
      <c r="RWS56" s="74"/>
      <c r="RWT56" s="605"/>
      <c r="RWU56" s="605"/>
      <c r="RWV56" s="114"/>
      <c r="RWW56" s="74"/>
      <c r="RXI56" s="74"/>
      <c r="RXJ56" s="605"/>
      <c r="RXK56" s="605"/>
      <c r="RXL56" s="114"/>
      <c r="RXM56" s="74"/>
      <c r="RXY56" s="74"/>
      <c r="RXZ56" s="605"/>
      <c r="RYA56" s="605"/>
      <c r="RYB56" s="114"/>
      <c r="RYC56" s="74"/>
      <c r="RYO56" s="74"/>
      <c r="RYP56" s="605"/>
      <c r="RYQ56" s="605"/>
      <c r="RYR56" s="114"/>
      <c r="RYS56" s="74"/>
      <c r="RZE56" s="74"/>
      <c r="RZF56" s="605"/>
      <c r="RZG56" s="605"/>
      <c r="RZH56" s="114"/>
      <c r="RZI56" s="74"/>
      <c r="RZU56" s="74"/>
      <c r="RZV56" s="605"/>
      <c r="RZW56" s="605"/>
      <c r="RZX56" s="114"/>
      <c r="RZY56" s="74"/>
      <c r="SAK56" s="74"/>
      <c r="SAL56" s="605"/>
      <c r="SAM56" s="605"/>
      <c r="SAN56" s="114"/>
      <c r="SAO56" s="74"/>
      <c r="SBA56" s="74"/>
      <c r="SBB56" s="605"/>
      <c r="SBC56" s="605"/>
      <c r="SBD56" s="114"/>
      <c r="SBE56" s="74"/>
      <c r="SBQ56" s="74"/>
      <c r="SBR56" s="605"/>
      <c r="SBS56" s="605"/>
      <c r="SBT56" s="114"/>
      <c r="SBU56" s="74"/>
      <c r="SCG56" s="74"/>
      <c r="SCH56" s="605"/>
      <c r="SCI56" s="605"/>
      <c r="SCJ56" s="114"/>
      <c r="SCK56" s="74"/>
      <c r="SCW56" s="74"/>
      <c r="SCX56" s="605"/>
      <c r="SCY56" s="605"/>
      <c r="SCZ56" s="114"/>
      <c r="SDA56" s="74"/>
      <c r="SDM56" s="74"/>
      <c r="SDN56" s="605"/>
      <c r="SDO56" s="605"/>
      <c r="SDP56" s="114"/>
      <c r="SDQ56" s="74"/>
      <c r="SEC56" s="74"/>
      <c r="SED56" s="605"/>
      <c r="SEE56" s="605"/>
      <c r="SEF56" s="114"/>
      <c r="SEG56" s="74"/>
      <c r="SES56" s="74"/>
      <c r="SET56" s="605"/>
      <c r="SEU56" s="605"/>
      <c r="SEV56" s="114"/>
      <c r="SEW56" s="74"/>
      <c r="SFI56" s="74"/>
      <c r="SFJ56" s="605"/>
      <c r="SFK56" s="605"/>
      <c r="SFL56" s="114"/>
      <c r="SFM56" s="74"/>
      <c r="SFY56" s="74"/>
      <c r="SFZ56" s="605"/>
      <c r="SGA56" s="605"/>
      <c r="SGB56" s="114"/>
      <c r="SGC56" s="74"/>
      <c r="SGO56" s="74"/>
      <c r="SGP56" s="605"/>
      <c r="SGQ56" s="605"/>
      <c r="SGR56" s="114"/>
      <c r="SGS56" s="74"/>
      <c r="SHE56" s="74"/>
      <c r="SHF56" s="605"/>
      <c r="SHG56" s="605"/>
      <c r="SHH56" s="114"/>
      <c r="SHI56" s="74"/>
      <c r="SHU56" s="74"/>
      <c r="SHV56" s="605"/>
      <c r="SHW56" s="605"/>
      <c r="SHX56" s="114"/>
      <c r="SHY56" s="74"/>
      <c r="SIK56" s="74"/>
      <c r="SIL56" s="605"/>
      <c r="SIM56" s="605"/>
      <c r="SIN56" s="114"/>
      <c r="SIO56" s="74"/>
      <c r="SJA56" s="74"/>
      <c r="SJB56" s="605"/>
      <c r="SJC56" s="605"/>
      <c r="SJD56" s="114"/>
      <c r="SJE56" s="74"/>
      <c r="SJQ56" s="74"/>
      <c r="SJR56" s="605"/>
      <c r="SJS56" s="605"/>
      <c r="SJT56" s="114"/>
      <c r="SJU56" s="74"/>
      <c r="SKG56" s="74"/>
      <c r="SKH56" s="605"/>
      <c r="SKI56" s="605"/>
      <c r="SKJ56" s="114"/>
      <c r="SKK56" s="74"/>
      <c r="SKW56" s="74"/>
      <c r="SKX56" s="605"/>
      <c r="SKY56" s="605"/>
      <c r="SKZ56" s="114"/>
      <c r="SLA56" s="74"/>
      <c r="SLM56" s="74"/>
      <c r="SLN56" s="605"/>
      <c r="SLO56" s="605"/>
      <c r="SLP56" s="114"/>
      <c r="SLQ56" s="74"/>
      <c r="SMC56" s="74"/>
      <c r="SMD56" s="605"/>
      <c r="SME56" s="605"/>
      <c r="SMF56" s="114"/>
      <c r="SMG56" s="74"/>
      <c r="SMS56" s="74"/>
      <c r="SMT56" s="605"/>
      <c r="SMU56" s="605"/>
      <c r="SMV56" s="114"/>
      <c r="SMW56" s="74"/>
      <c r="SNI56" s="74"/>
      <c r="SNJ56" s="605"/>
      <c r="SNK56" s="605"/>
      <c r="SNL56" s="114"/>
      <c r="SNM56" s="74"/>
      <c r="SNY56" s="74"/>
      <c r="SNZ56" s="605"/>
      <c r="SOA56" s="605"/>
      <c r="SOB56" s="114"/>
      <c r="SOC56" s="74"/>
      <c r="SOO56" s="74"/>
      <c r="SOP56" s="605"/>
      <c r="SOQ56" s="605"/>
      <c r="SOR56" s="114"/>
      <c r="SOS56" s="74"/>
      <c r="SPE56" s="74"/>
      <c r="SPF56" s="605"/>
      <c r="SPG56" s="605"/>
      <c r="SPH56" s="114"/>
      <c r="SPI56" s="74"/>
      <c r="SPU56" s="74"/>
      <c r="SPV56" s="605"/>
      <c r="SPW56" s="605"/>
      <c r="SPX56" s="114"/>
      <c r="SPY56" s="74"/>
      <c r="SQK56" s="74"/>
      <c r="SQL56" s="605"/>
      <c r="SQM56" s="605"/>
      <c r="SQN56" s="114"/>
      <c r="SQO56" s="74"/>
      <c r="SRA56" s="74"/>
      <c r="SRB56" s="605"/>
      <c r="SRC56" s="605"/>
      <c r="SRD56" s="114"/>
      <c r="SRE56" s="74"/>
      <c r="SRQ56" s="74"/>
      <c r="SRR56" s="605"/>
      <c r="SRS56" s="605"/>
      <c r="SRT56" s="114"/>
      <c r="SRU56" s="74"/>
      <c r="SSG56" s="74"/>
      <c r="SSH56" s="605"/>
      <c r="SSI56" s="605"/>
      <c r="SSJ56" s="114"/>
      <c r="SSK56" s="74"/>
      <c r="SSW56" s="74"/>
      <c r="SSX56" s="605"/>
      <c r="SSY56" s="605"/>
      <c r="SSZ56" s="114"/>
      <c r="STA56" s="74"/>
      <c r="STM56" s="74"/>
      <c r="STN56" s="605"/>
      <c r="STO56" s="605"/>
      <c r="STP56" s="114"/>
      <c r="STQ56" s="74"/>
      <c r="SUC56" s="74"/>
      <c r="SUD56" s="605"/>
      <c r="SUE56" s="605"/>
      <c r="SUF56" s="114"/>
      <c r="SUG56" s="74"/>
      <c r="SUS56" s="74"/>
      <c r="SUT56" s="605"/>
      <c r="SUU56" s="605"/>
      <c r="SUV56" s="114"/>
      <c r="SUW56" s="74"/>
      <c r="SVI56" s="74"/>
      <c r="SVJ56" s="605"/>
      <c r="SVK56" s="605"/>
      <c r="SVL56" s="114"/>
      <c r="SVM56" s="74"/>
      <c r="SVY56" s="74"/>
      <c r="SVZ56" s="605"/>
      <c r="SWA56" s="605"/>
      <c r="SWB56" s="114"/>
      <c r="SWC56" s="74"/>
      <c r="SWO56" s="74"/>
      <c r="SWP56" s="605"/>
      <c r="SWQ56" s="605"/>
      <c r="SWR56" s="114"/>
      <c r="SWS56" s="74"/>
      <c r="SXE56" s="74"/>
      <c r="SXF56" s="605"/>
      <c r="SXG56" s="605"/>
      <c r="SXH56" s="114"/>
      <c r="SXI56" s="74"/>
      <c r="SXU56" s="74"/>
      <c r="SXV56" s="605"/>
      <c r="SXW56" s="605"/>
      <c r="SXX56" s="114"/>
      <c r="SXY56" s="74"/>
      <c r="SYK56" s="74"/>
      <c r="SYL56" s="605"/>
      <c r="SYM56" s="605"/>
      <c r="SYN56" s="114"/>
      <c r="SYO56" s="74"/>
      <c r="SZA56" s="74"/>
      <c r="SZB56" s="605"/>
      <c r="SZC56" s="605"/>
      <c r="SZD56" s="114"/>
      <c r="SZE56" s="74"/>
      <c r="SZQ56" s="74"/>
      <c r="SZR56" s="605"/>
      <c r="SZS56" s="605"/>
      <c r="SZT56" s="114"/>
      <c r="SZU56" s="74"/>
      <c r="TAG56" s="74"/>
      <c r="TAH56" s="605"/>
      <c r="TAI56" s="605"/>
      <c r="TAJ56" s="114"/>
      <c r="TAK56" s="74"/>
      <c r="TAW56" s="74"/>
      <c r="TAX56" s="605"/>
      <c r="TAY56" s="605"/>
      <c r="TAZ56" s="114"/>
      <c r="TBA56" s="74"/>
      <c r="TBM56" s="74"/>
      <c r="TBN56" s="605"/>
      <c r="TBO56" s="605"/>
      <c r="TBP56" s="114"/>
      <c r="TBQ56" s="74"/>
      <c r="TCC56" s="74"/>
      <c r="TCD56" s="605"/>
      <c r="TCE56" s="605"/>
      <c r="TCF56" s="114"/>
      <c r="TCG56" s="74"/>
      <c r="TCS56" s="74"/>
      <c r="TCT56" s="605"/>
      <c r="TCU56" s="605"/>
      <c r="TCV56" s="114"/>
      <c r="TCW56" s="74"/>
      <c r="TDI56" s="74"/>
      <c r="TDJ56" s="605"/>
      <c r="TDK56" s="605"/>
      <c r="TDL56" s="114"/>
      <c r="TDM56" s="74"/>
      <c r="TDY56" s="74"/>
      <c r="TDZ56" s="605"/>
      <c r="TEA56" s="605"/>
      <c r="TEB56" s="114"/>
      <c r="TEC56" s="74"/>
      <c r="TEO56" s="74"/>
      <c r="TEP56" s="605"/>
      <c r="TEQ56" s="605"/>
      <c r="TER56" s="114"/>
      <c r="TES56" s="74"/>
      <c r="TFE56" s="74"/>
      <c r="TFF56" s="605"/>
      <c r="TFG56" s="605"/>
      <c r="TFH56" s="114"/>
      <c r="TFI56" s="74"/>
      <c r="TFU56" s="74"/>
      <c r="TFV56" s="605"/>
      <c r="TFW56" s="605"/>
      <c r="TFX56" s="114"/>
      <c r="TFY56" s="74"/>
      <c r="TGK56" s="74"/>
      <c r="TGL56" s="605"/>
      <c r="TGM56" s="605"/>
      <c r="TGN56" s="114"/>
      <c r="TGO56" s="74"/>
      <c r="THA56" s="74"/>
      <c r="THB56" s="605"/>
      <c r="THC56" s="605"/>
      <c r="THD56" s="114"/>
      <c r="THE56" s="74"/>
      <c r="THQ56" s="74"/>
      <c r="THR56" s="605"/>
      <c r="THS56" s="605"/>
      <c r="THT56" s="114"/>
      <c r="THU56" s="74"/>
      <c r="TIG56" s="74"/>
      <c r="TIH56" s="605"/>
      <c r="TII56" s="605"/>
      <c r="TIJ56" s="114"/>
      <c r="TIK56" s="74"/>
      <c r="TIW56" s="74"/>
      <c r="TIX56" s="605"/>
      <c r="TIY56" s="605"/>
      <c r="TIZ56" s="114"/>
      <c r="TJA56" s="74"/>
      <c r="TJM56" s="74"/>
      <c r="TJN56" s="605"/>
      <c r="TJO56" s="605"/>
      <c r="TJP56" s="114"/>
      <c r="TJQ56" s="74"/>
      <c r="TKC56" s="74"/>
      <c r="TKD56" s="605"/>
      <c r="TKE56" s="605"/>
      <c r="TKF56" s="114"/>
      <c r="TKG56" s="74"/>
      <c r="TKS56" s="74"/>
      <c r="TKT56" s="605"/>
      <c r="TKU56" s="605"/>
      <c r="TKV56" s="114"/>
      <c r="TKW56" s="74"/>
      <c r="TLI56" s="74"/>
      <c r="TLJ56" s="605"/>
      <c r="TLK56" s="605"/>
      <c r="TLL56" s="114"/>
      <c r="TLM56" s="74"/>
      <c r="TLY56" s="74"/>
      <c r="TLZ56" s="605"/>
      <c r="TMA56" s="605"/>
      <c r="TMB56" s="114"/>
      <c r="TMC56" s="74"/>
      <c r="TMO56" s="74"/>
      <c r="TMP56" s="605"/>
      <c r="TMQ56" s="605"/>
      <c r="TMR56" s="114"/>
      <c r="TMS56" s="74"/>
      <c r="TNE56" s="74"/>
      <c r="TNF56" s="605"/>
      <c r="TNG56" s="605"/>
      <c r="TNH56" s="114"/>
      <c r="TNI56" s="74"/>
      <c r="TNU56" s="74"/>
      <c r="TNV56" s="605"/>
      <c r="TNW56" s="605"/>
      <c r="TNX56" s="114"/>
      <c r="TNY56" s="74"/>
      <c r="TOK56" s="74"/>
      <c r="TOL56" s="605"/>
      <c r="TOM56" s="605"/>
      <c r="TON56" s="114"/>
      <c r="TOO56" s="74"/>
      <c r="TPA56" s="74"/>
      <c r="TPB56" s="605"/>
      <c r="TPC56" s="605"/>
      <c r="TPD56" s="114"/>
      <c r="TPE56" s="74"/>
      <c r="TPQ56" s="74"/>
      <c r="TPR56" s="605"/>
      <c r="TPS56" s="605"/>
      <c r="TPT56" s="114"/>
      <c r="TPU56" s="74"/>
      <c r="TQG56" s="74"/>
      <c r="TQH56" s="605"/>
      <c r="TQI56" s="605"/>
      <c r="TQJ56" s="114"/>
      <c r="TQK56" s="74"/>
      <c r="TQW56" s="74"/>
      <c r="TQX56" s="605"/>
      <c r="TQY56" s="605"/>
      <c r="TQZ56" s="114"/>
      <c r="TRA56" s="74"/>
      <c r="TRM56" s="74"/>
      <c r="TRN56" s="605"/>
      <c r="TRO56" s="605"/>
      <c r="TRP56" s="114"/>
      <c r="TRQ56" s="74"/>
      <c r="TSC56" s="74"/>
      <c r="TSD56" s="605"/>
      <c r="TSE56" s="605"/>
      <c r="TSF56" s="114"/>
      <c r="TSG56" s="74"/>
      <c r="TSS56" s="74"/>
      <c r="TST56" s="605"/>
      <c r="TSU56" s="605"/>
      <c r="TSV56" s="114"/>
      <c r="TSW56" s="74"/>
      <c r="TTI56" s="74"/>
      <c r="TTJ56" s="605"/>
      <c r="TTK56" s="605"/>
      <c r="TTL56" s="114"/>
      <c r="TTM56" s="74"/>
      <c r="TTY56" s="74"/>
      <c r="TTZ56" s="605"/>
      <c r="TUA56" s="605"/>
      <c r="TUB56" s="114"/>
      <c r="TUC56" s="74"/>
      <c r="TUO56" s="74"/>
      <c r="TUP56" s="605"/>
      <c r="TUQ56" s="605"/>
      <c r="TUR56" s="114"/>
      <c r="TUS56" s="74"/>
      <c r="TVE56" s="74"/>
      <c r="TVF56" s="605"/>
      <c r="TVG56" s="605"/>
      <c r="TVH56" s="114"/>
      <c r="TVI56" s="74"/>
      <c r="TVU56" s="74"/>
      <c r="TVV56" s="605"/>
      <c r="TVW56" s="605"/>
      <c r="TVX56" s="114"/>
      <c r="TVY56" s="74"/>
      <c r="TWK56" s="74"/>
      <c r="TWL56" s="605"/>
      <c r="TWM56" s="605"/>
      <c r="TWN56" s="114"/>
      <c r="TWO56" s="74"/>
      <c r="TXA56" s="74"/>
      <c r="TXB56" s="605"/>
      <c r="TXC56" s="605"/>
      <c r="TXD56" s="114"/>
      <c r="TXE56" s="74"/>
      <c r="TXQ56" s="74"/>
      <c r="TXR56" s="605"/>
      <c r="TXS56" s="605"/>
      <c r="TXT56" s="114"/>
      <c r="TXU56" s="74"/>
      <c r="TYG56" s="74"/>
      <c r="TYH56" s="605"/>
      <c r="TYI56" s="605"/>
      <c r="TYJ56" s="114"/>
      <c r="TYK56" s="74"/>
      <c r="TYW56" s="74"/>
      <c r="TYX56" s="605"/>
      <c r="TYY56" s="605"/>
      <c r="TYZ56" s="114"/>
      <c r="TZA56" s="74"/>
      <c r="TZM56" s="74"/>
      <c r="TZN56" s="605"/>
      <c r="TZO56" s="605"/>
      <c r="TZP56" s="114"/>
      <c r="TZQ56" s="74"/>
      <c r="UAC56" s="74"/>
      <c r="UAD56" s="605"/>
      <c r="UAE56" s="605"/>
      <c r="UAF56" s="114"/>
      <c r="UAG56" s="74"/>
      <c r="UAS56" s="74"/>
      <c r="UAT56" s="605"/>
      <c r="UAU56" s="605"/>
      <c r="UAV56" s="114"/>
      <c r="UAW56" s="74"/>
      <c r="UBI56" s="74"/>
      <c r="UBJ56" s="605"/>
      <c r="UBK56" s="605"/>
      <c r="UBL56" s="114"/>
      <c r="UBM56" s="74"/>
      <c r="UBY56" s="74"/>
      <c r="UBZ56" s="605"/>
      <c r="UCA56" s="605"/>
      <c r="UCB56" s="114"/>
      <c r="UCC56" s="74"/>
      <c r="UCO56" s="74"/>
      <c r="UCP56" s="605"/>
      <c r="UCQ56" s="605"/>
      <c r="UCR56" s="114"/>
      <c r="UCS56" s="74"/>
      <c r="UDE56" s="74"/>
      <c r="UDF56" s="605"/>
      <c r="UDG56" s="605"/>
      <c r="UDH56" s="114"/>
      <c r="UDI56" s="74"/>
      <c r="UDU56" s="74"/>
      <c r="UDV56" s="605"/>
      <c r="UDW56" s="605"/>
      <c r="UDX56" s="114"/>
      <c r="UDY56" s="74"/>
      <c r="UEK56" s="74"/>
      <c r="UEL56" s="605"/>
      <c r="UEM56" s="605"/>
      <c r="UEN56" s="114"/>
      <c r="UEO56" s="74"/>
      <c r="UFA56" s="74"/>
      <c r="UFB56" s="605"/>
      <c r="UFC56" s="605"/>
      <c r="UFD56" s="114"/>
      <c r="UFE56" s="74"/>
      <c r="UFQ56" s="74"/>
      <c r="UFR56" s="605"/>
      <c r="UFS56" s="605"/>
      <c r="UFT56" s="114"/>
      <c r="UFU56" s="74"/>
      <c r="UGG56" s="74"/>
      <c r="UGH56" s="605"/>
      <c r="UGI56" s="605"/>
      <c r="UGJ56" s="114"/>
      <c r="UGK56" s="74"/>
      <c r="UGW56" s="74"/>
      <c r="UGX56" s="605"/>
      <c r="UGY56" s="605"/>
      <c r="UGZ56" s="114"/>
      <c r="UHA56" s="74"/>
      <c r="UHM56" s="74"/>
      <c r="UHN56" s="605"/>
      <c r="UHO56" s="605"/>
      <c r="UHP56" s="114"/>
      <c r="UHQ56" s="74"/>
      <c r="UIC56" s="74"/>
      <c r="UID56" s="605"/>
      <c r="UIE56" s="605"/>
      <c r="UIF56" s="114"/>
      <c r="UIG56" s="74"/>
      <c r="UIS56" s="74"/>
      <c r="UIT56" s="605"/>
      <c r="UIU56" s="605"/>
      <c r="UIV56" s="114"/>
      <c r="UIW56" s="74"/>
      <c r="UJI56" s="74"/>
      <c r="UJJ56" s="605"/>
      <c r="UJK56" s="605"/>
      <c r="UJL56" s="114"/>
      <c r="UJM56" s="74"/>
      <c r="UJY56" s="74"/>
      <c r="UJZ56" s="605"/>
      <c r="UKA56" s="605"/>
      <c r="UKB56" s="114"/>
      <c r="UKC56" s="74"/>
      <c r="UKO56" s="74"/>
      <c r="UKP56" s="605"/>
      <c r="UKQ56" s="605"/>
      <c r="UKR56" s="114"/>
      <c r="UKS56" s="74"/>
      <c r="ULE56" s="74"/>
      <c r="ULF56" s="605"/>
      <c r="ULG56" s="605"/>
      <c r="ULH56" s="114"/>
      <c r="ULI56" s="74"/>
      <c r="ULU56" s="74"/>
      <c r="ULV56" s="605"/>
      <c r="ULW56" s="605"/>
      <c r="ULX56" s="114"/>
      <c r="ULY56" s="74"/>
      <c r="UMK56" s="74"/>
      <c r="UML56" s="605"/>
      <c r="UMM56" s="605"/>
      <c r="UMN56" s="114"/>
      <c r="UMO56" s="74"/>
      <c r="UNA56" s="74"/>
      <c r="UNB56" s="605"/>
      <c r="UNC56" s="605"/>
      <c r="UND56" s="114"/>
      <c r="UNE56" s="74"/>
      <c r="UNQ56" s="74"/>
      <c r="UNR56" s="605"/>
      <c r="UNS56" s="605"/>
      <c r="UNT56" s="114"/>
      <c r="UNU56" s="74"/>
      <c r="UOG56" s="74"/>
      <c r="UOH56" s="605"/>
      <c r="UOI56" s="605"/>
      <c r="UOJ56" s="114"/>
      <c r="UOK56" s="74"/>
      <c r="UOW56" s="74"/>
      <c r="UOX56" s="605"/>
      <c r="UOY56" s="605"/>
      <c r="UOZ56" s="114"/>
      <c r="UPA56" s="74"/>
      <c r="UPM56" s="74"/>
      <c r="UPN56" s="605"/>
      <c r="UPO56" s="605"/>
      <c r="UPP56" s="114"/>
      <c r="UPQ56" s="74"/>
      <c r="UQC56" s="74"/>
      <c r="UQD56" s="605"/>
      <c r="UQE56" s="605"/>
      <c r="UQF56" s="114"/>
      <c r="UQG56" s="74"/>
      <c r="UQS56" s="74"/>
      <c r="UQT56" s="605"/>
      <c r="UQU56" s="605"/>
      <c r="UQV56" s="114"/>
      <c r="UQW56" s="74"/>
      <c r="URI56" s="74"/>
      <c r="URJ56" s="605"/>
      <c r="URK56" s="605"/>
      <c r="URL56" s="114"/>
      <c r="URM56" s="74"/>
      <c r="URY56" s="74"/>
      <c r="URZ56" s="605"/>
      <c r="USA56" s="605"/>
      <c r="USB56" s="114"/>
      <c r="USC56" s="74"/>
      <c r="USO56" s="74"/>
      <c r="USP56" s="605"/>
      <c r="USQ56" s="605"/>
      <c r="USR56" s="114"/>
      <c r="USS56" s="74"/>
      <c r="UTE56" s="74"/>
      <c r="UTF56" s="605"/>
      <c r="UTG56" s="605"/>
      <c r="UTH56" s="114"/>
      <c r="UTI56" s="74"/>
      <c r="UTU56" s="74"/>
      <c r="UTV56" s="605"/>
      <c r="UTW56" s="605"/>
      <c r="UTX56" s="114"/>
      <c r="UTY56" s="74"/>
      <c r="UUK56" s="74"/>
      <c r="UUL56" s="605"/>
      <c r="UUM56" s="605"/>
      <c r="UUN56" s="114"/>
      <c r="UUO56" s="74"/>
      <c r="UVA56" s="74"/>
      <c r="UVB56" s="605"/>
      <c r="UVC56" s="605"/>
      <c r="UVD56" s="114"/>
      <c r="UVE56" s="74"/>
      <c r="UVQ56" s="74"/>
      <c r="UVR56" s="605"/>
      <c r="UVS56" s="605"/>
      <c r="UVT56" s="114"/>
      <c r="UVU56" s="74"/>
      <c r="UWG56" s="74"/>
      <c r="UWH56" s="605"/>
      <c r="UWI56" s="605"/>
      <c r="UWJ56" s="114"/>
      <c r="UWK56" s="74"/>
      <c r="UWW56" s="74"/>
      <c r="UWX56" s="605"/>
      <c r="UWY56" s="605"/>
      <c r="UWZ56" s="114"/>
      <c r="UXA56" s="74"/>
      <c r="UXM56" s="74"/>
      <c r="UXN56" s="605"/>
      <c r="UXO56" s="605"/>
      <c r="UXP56" s="114"/>
      <c r="UXQ56" s="74"/>
      <c r="UYC56" s="74"/>
      <c r="UYD56" s="605"/>
      <c r="UYE56" s="605"/>
      <c r="UYF56" s="114"/>
      <c r="UYG56" s="74"/>
      <c r="UYS56" s="74"/>
      <c r="UYT56" s="605"/>
      <c r="UYU56" s="605"/>
      <c r="UYV56" s="114"/>
      <c r="UYW56" s="74"/>
      <c r="UZI56" s="74"/>
      <c r="UZJ56" s="605"/>
      <c r="UZK56" s="605"/>
      <c r="UZL56" s="114"/>
      <c r="UZM56" s="74"/>
      <c r="UZY56" s="74"/>
      <c r="UZZ56" s="605"/>
      <c r="VAA56" s="605"/>
      <c r="VAB56" s="114"/>
      <c r="VAC56" s="74"/>
      <c r="VAO56" s="74"/>
      <c r="VAP56" s="605"/>
      <c r="VAQ56" s="605"/>
      <c r="VAR56" s="114"/>
      <c r="VAS56" s="74"/>
      <c r="VBE56" s="74"/>
      <c r="VBF56" s="605"/>
      <c r="VBG56" s="605"/>
      <c r="VBH56" s="114"/>
      <c r="VBI56" s="74"/>
      <c r="VBU56" s="74"/>
      <c r="VBV56" s="605"/>
      <c r="VBW56" s="605"/>
      <c r="VBX56" s="114"/>
      <c r="VBY56" s="74"/>
      <c r="VCK56" s="74"/>
      <c r="VCL56" s="605"/>
      <c r="VCM56" s="605"/>
      <c r="VCN56" s="114"/>
      <c r="VCO56" s="74"/>
      <c r="VDA56" s="74"/>
      <c r="VDB56" s="605"/>
      <c r="VDC56" s="605"/>
      <c r="VDD56" s="114"/>
      <c r="VDE56" s="74"/>
      <c r="VDQ56" s="74"/>
      <c r="VDR56" s="605"/>
      <c r="VDS56" s="605"/>
      <c r="VDT56" s="114"/>
      <c r="VDU56" s="74"/>
      <c r="VEG56" s="74"/>
      <c r="VEH56" s="605"/>
      <c r="VEI56" s="605"/>
      <c r="VEJ56" s="114"/>
      <c r="VEK56" s="74"/>
      <c r="VEW56" s="74"/>
      <c r="VEX56" s="605"/>
      <c r="VEY56" s="605"/>
      <c r="VEZ56" s="114"/>
      <c r="VFA56" s="74"/>
      <c r="VFM56" s="74"/>
      <c r="VFN56" s="605"/>
      <c r="VFO56" s="605"/>
      <c r="VFP56" s="114"/>
      <c r="VFQ56" s="74"/>
      <c r="VGC56" s="74"/>
      <c r="VGD56" s="605"/>
      <c r="VGE56" s="605"/>
      <c r="VGF56" s="114"/>
      <c r="VGG56" s="74"/>
      <c r="VGS56" s="74"/>
      <c r="VGT56" s="605"/>
      <c r="VGU56" s="605"/>
      <c r="VGV56" s="114"/>
      <c r="VGW56" s="74"/>
      <c r="VHI56" s="74"/>
      <c r="VHJ56" s="605"/>
      <c r="VHK56" s="605"/>
      <c r="VHL56" s="114"/>
      <c r="VHM56" s="74"/>
      <c r="VHY56" s="74"/>
      <c r="VHZ56" s="605"/>
      <c r="VIA56" s="605"/>
      <c r="VIB56" s="114"/>
      <c r="VIC56" s="74"/>
      <c r="VIO56" s="74"/>
      <c r="VIP56" s="605"/>
      <c r="VIQ56" s="605"/>
      <c r="VIR56" s="114"/>
      <c r="VIS56" s="74"/>
      <c r="VJE56" s="74"/>
      <c r="VJF56" s="605"/>
      <c r="VJG56" s="605"/>
      <c r="VJH56" s="114"/>
      <c r="VJI56" s="74"/>
      <c r="VJU56" s="74"/>
      <c r="VJV56" s="605"/>
      <c r="VJW56" s="605"/>
      <c r="VJX56" s="114"/>
      <c r="VJY56" s="74"/>
      <c r="VKK56" s="74"/>
      <c r="VKL56" s="605"/>
      <c r="VKM56" s="605"/>
      <c r="VKN56" s="114"/>
      <c r="VKO56" s="74"/>
      <c r="VLA56" s="74"/>
      <c r="VLB56" s="605"/>
      <c r="VLC56" s="605"/>
      <c r="VLD56" s="114"/>
      <c r="VLE56" s="74"/>
      <c r="VLQ56" s="74"/>
      <c r="VLR56" s="605"/>
      <c r="VLS56" s="605"/>
      <c r="VLT56" s="114"/>
      <c r="VLU56" s="74"/>
      <c r="VMG56" s="74"/>
      <c r="VMH56" s="605"/>
      <c r="VMI56" s="605"/>
      <c r="VMJ56" s="114"/>
      <c r="VMK56" s="74"/>
      <c r="VMW56" s="74"/>
      <c r="VMX56" s="605"/>
      <c r="VMY56" s="605"/>
      <c r="VMZ56" s="114"/>
      <c r="VNA56" s="74"/>
      <c r="VNM56" s="74"/>
      <c r="VNN56" s="605"/>
      <c r="VNO56" s="605"/>
      <c r="VNP56" s="114"/>
      <c r="VNQ56" s="74"/>
      <c r="VOC56" s="74"/>
      <c r="VOD56" s="605"/>
      <c r="VOE56" s="605"/>
      <c r="VOF56" s="114"/>
      <c r="VOG56" s="74"/>
      <c r="VOS56" s="74"/>
      <c r="VOT56" s="605"/>
      <c r="VOU56" s="605"/>
      <c r="VOV56" s="114"/>
      <c r="VOW56" s="74"/>
      <c r="VPI56" s="74"/>
      <c r="VPJ56" s="605"/>
      <c r="VPK56" s="605"/>
      <c r="VPL56" s="114"/>
      <c r="VPM56" s="74"/>
      <c r="VPY56" s="74"/>
      <c r="VPZ56" s="605"/>
      <c r="VQA56" s="605"/>
      <c r="VQB56" s="114"/>
      <c r="VQC56" s="74"/>
      <c r="VQO56" s="74"/>
      <c r="VQP56" s="605"/>
      <c r="VQQ56" s="605"/>
      <c r="VQR56" s="114"/>
      <c r="VQS56" s="74"/>
      <c r="VRE56" s="74"/>
      <c r="VRF56" s="605"/>
      <c r="VRG56" s="605"/>
      <c r="VRH56" s="114"/>
      <c r="VRI56" s="74"/>
      <c r="VRU56" s="74"/>
      <c r="VRV56" s="605"/>
      <c r="VRW56" s="605"/>
      <c r="VRX56" s="114"/>
      <c r="VRY56" s="74"/>
      <c r="VSK56" s="74"/>
      <c r="VSL56" s="605"/>
      <c r="VSM56" s="605"/>
      <c r="VSN56" s="114"/>
      <c r="VSO56" s="74"/>
      <c r="VTA56" s="74"/>
      <c r="VTB56" s="605"/>
      <c r="VTC56" s="605"/>
      <c r="VTD56" s="114"/>
      <c r="VTE56" s="74"/>
      <c r="VTQ56" s="74"/>
      <c r="VTR56" s="605"/>
      <c r="VTS56" s="605"/>
      <c r="VTT56" s="114"/>
      <c r="VTU56" s="74"/>
      <c r="VUG56" s="74"/>
      <c r="VUH56" s="605"/>
      <c r="VUI56" s="605"/>
      <c r="VUJ56" s="114"/>
      <c r="VUK56" s="74"/>
      <c r="VUW56" s="74"/>
      <c r="VUX56" s="605"/>
      <c r="VUY56" s="605"/>
      <c r="VUZ56" s="114"/>
      <c r="VVA56" s="74"/>
      <c r="VVM56" s="74"/>
      <c r="VVN56" s="605"/>
      <c r="VVO56" s="605"/>
      <c r="VVP56" s="114"/>
      <c r="VVQ56" s="74"/>
      <c r="VWC56" s="74"/>
      <c r="VWD56" s="605"/>
      <c r="VWE56" s="605"/>
      <c r="VWF56" s="114"/>
      <c r="VWG56" s="74"/>
      <c r="VWS56" s="74"/>
      <c r="VWT56" s="605"/>
      <c r="VWU56" s="605"/>
      <c r="VWV56" s="114"/>
      <c r="VWW56" s="74"/>
      <c r="VXI56" s="74"/>
      <c r="VXJ56" s="605"/>
      <c r="VXK56" s="605"/>
      <c r="VXL56" s="114"/>
      <c r="VXM56" s="74"/>
      <c r="VXY56" s="74"/>
      <c r="VXZ56" s="605"/>
      <c r="VYA56" s="605"/>
      <c r="VYB56" s="114"/>
      <c r="VYC56" s="74"/>
      <c r="VYO56" s="74"/>
      <c r="VYP56" s="605"/>
      <c r="VYQ56" s="605"/>
      <c r="VYR56" s="114"/>
      <c r="VYS56" s="74"/>
      <c r="VZE56" s="74"/>
      <c r="VZF56" s="605"/>
      <c r="VZG56" s="605"/>
      <c r="VZH56" s="114"/>
      <c r="VZI56" s="74"/>
      <c r="VZU56" s="74"/>
      <c r="VZV56" s="605"/>
      <c r="VZW56" s="605"/>
      <c r="VZX56" s="114"/>
      <c r="VZY56" s="74"/>
      <c r="WAK56" s="74"/>
      <c r="WAL56" s="605"/>
      <c r="WAM56" s="605"/>
      <c r="WAN56" s="114"/>
      <c r="WAO56" s="74"/>
      <c r="WBA56" s="74"/>
      <c r="WBB56" s="605"/>
      <c r="WBC56" s="605"/>
      <c r="WBD56" s="114"/>
      <c r="WBE56" s="74"/>
      <c r="WBQ56" s="74"/>
      <c r="WBR56" s="605"/>
      <c r="WBS56" s="605"/>
      <c r="WBT56" s="114"/>
      <c r="WBU56" s="74"/>
      <c r="WCG56" s="74"/>
      <c r="WCH56" s="605"/>
      <c r="WCI56" s="605"/>
      <c r="WCJ56" s="114"/>
      <c r="WCK56" s="74"/>
      <c r="WCW56" s="74"/>
      <c r="WCX56" s="605"/>
      <c r="WCY56" s="605"/>
      <c r="WCZ56" s="114"/>
      <c r="WDA56" s="74"/>
      <c r="WDM56" s="74"/>
      <c r="WDN56" s="605"/>
      <c r="WDO56" s="605"/>
      <c r="WDP56" s="114"/>
      <c r="WDQ56" s="74"/>
      <c r="WEC56" s="74"/>
      <c r="WED56" s="605"/>
      <c r="WEE56" s="605"/>
      <c r="WEF56" s="114"/>
      <c r="WEG56" s="74"/>
      <c r="WES56" s="74"/>
      <c r="WET56" s="605"/>
      <c r="WEU56" s="605"/>
      <c r="WEV56" s="114"/>
      <c r="WEW56" s="74"/>
      <c r="WFI56" s="74"/>
      <c r="WFJ56" s="605"/>
      <c r="WFK56" s="605"/>
      <c r="WFL56" s="114"/>
      <c r="WFM56" s="74"/>
      <c r="WFY56" s="74"/>
      <c r="WFZ56" s="605"/>
      <c r="WGA56" s="605"/>
      <c r="WGB56" s="114"/>
      <c r="WGC56" s="74"/>
      <c r="WGO56" s="74"/>
      <c r="WGP56" s="605"/>
      <c r="WGQ56" s="605"/>
      <c r="WGR56" s="114"/>
      <c r="WGS56" s="74"/>
      <c r="WHE56" s="74"/>
      <c r="WHF56" s="605"/>
      <c r="WHG56" s="605"/>
      <c r="WHH56" s="114"/>
      <c r="WHI56" s="74"/>
      <c r="WHU56" s="74"/>
      <c r="WHV56" s="605"/>
      <c r="WHW56" s="605"/>
      <c r="WHX56" s="114"/>
      <c r="WHY56" s="74"/>
      <c r="WIK56" s="74"/>
      <c r="WIL56" s="605"/>
      <c r="WIM56" s="605"/>
      <c r="WIN56" s="114"/>
      <c r="WIO56" s="74"/>
      <c r="WJA56" s="74"/>
      <c r="WJB56" s="605"/>
      <c r="WJC56" s="605"/>
      <c r="WJD56" s="114"/>
      <c r="WJE56" s="74"/>
      <c r="WJQ56" s="74"/>
      <c r="WJR56" s="605"/>
      <c r="WJS56" s="605"/>
      <c r="WJT56" s="114"/>
      <c r="WJU56" s="74"/>
      <c r="WKG56" s="74"/>
      <c r="WKH56" s="605"/>
      <c r="WKI56" s="605"/>
      <c r="WKJ56" s="114"/>
      <c r="WKK56" s="74"/>
      <c r="WKW56" s="74"/>
      <c r="WKX56" s="605"/>
      <c r="WKY56" s="605"/>
      <c r="WKZ56" s="114"/>
      <c r="WLA56" s="74"/>
      <c r="WLM56" s="74"/>
      <c r="WLN56" s="605"/>
      <c r="WLO56" s="605"/>
      <c r="WLP56" s="114"/>
      <c r="WLQ56" s="74"/>
      <c r="WMC56" s="74"/>
      <c r="WMD56" s="605"/>
      <c r="WME56" s="605"/>
      <c r="WMF56" s="114"/>
      <c r="WMG56" s="74"/>
      <c r="WMS56" s="74"/>
      <c r="WMT56" s="605"/>
      <c r="WMU56" s="605"/>
      <c r="WMV56" s="114"/>
      <c r="WMW56" s="74"/>
      <c r="WNI56" s="74"/>
      <c r="WNJ56" s="605"/>
      <c r="WNK56" s="605"/>
      <c r="WNL56" s="114"/>
      <c r="WNM56" s="74"/>
      <c r="WNY56" s="74"/>
      <c r="WNZ56" s="605"/>
      <c r="WOA56" s="605"/>
      <c r="WOB56" s="114"/>
      <c r="WOC56" s="74"/>
      <c r="WOO56" s="74"/>
      <c r="WOP56" s="605"/>
      <c r="WOQ56" s="605"/>
      <c r="WOR56" s="114"/>
      <c r="WOS56" s="74"/>
      <c r="WPE56" s="74"/>
      <c r="WPF56" s="605"/>
      <c r="WPG56" s="605"/>
      <c r="WPH56" s="114"/>
      <c r="WPI56" s="74"/>
      <c r="WPU56" s="74"/>
      <c r="WPV56" s="605"/>
      <c r="WPW56" s="605"/>
      <c r="WPX56" s="114"/>
      <c r="WPY56" s="74"/>
      <c r="WQK56" s="74"/>
      <c r="WQL56" s="605"/>
      <c r="WQM56" s="605"/>
      <c r="WQN56" s="114"/>
      <c r="WQO56" s="74"/>
      <c r="WRA56" s="74"/>
      <c r="WRB56" s="605"/>
      <c r="WRC56" s="605"/>
      <c r="WRD56" s="114"/>
      <c r="WRE56" s="74"/>
      <c r="WRQ56" s="74"/>
      <c r="WRR56" s="605"/>
      <c r="WRS56" s="605"/>
      <c r="WRT56" s="114"/>
      <c r="WRU56" s="74"/>
      <c r="WSG56" s="74"/>
      <c r="WSH56" s="605"/>
      <c r="WSI56" s="605"/>
      <c r="WSJ56" s="114"/>
      <c r="WSK56" s="74"/>
      <c r="WSW56" s="74"/>
      <c r="WSX56" s="605"/>
      <c r="WSY56" s="605"/>
      <c r="WSZ56" s="114"/>
      <c r="WTA56" s="74"/>
      <c r="WTM56" s="74"/>
      <c r="WTN56" s="605"/>
      <c r="WTO56" s="605"/>
      <c r="WTP56" s="114"/>
      <c r="WTQ56" s="74"/>
      <c r="WUC56" s="74"/>
      <c r="WUD56" s="605"/>
      <c r="WUE56" s="605"/>
      <c r="WUF56" s="114"/>
      <c r="WUG56" s="74"/>
      <c r="WUS56" s="74"/>
      <c r="WUT56" s="605"/>
      <c r="WUU56" s="605"/>
      <c r="WUV56" s="114"/>
      <c r="WUW56" s="74"/>
      <c r="WVI56" s="74"/>
      <c r="WVJ56" s="605"/>
      <c r="WVK56" s="605"/>
      <c r="WVL56" s="114"/>
      <c r="WVM56" s="74"/>
      <c r="WVY56" s="74"/>
      <c r="WVZ56" s="605"/>
      <c r="WWA56" s="605"/>
      <c r="WWB56" s="114"/>
      <c r="WWC56" s="74"/>
      <c r="WWO56" s="74"/>
      <c r="WWP56" s="605"/>
      <c r="WWQ56" s="605"/>
      <c r="WWR56" s="114"/>
      <c r="WWS56" s="74"/>
      <c r="WXE56" s="74"/>
      <c r="WXF56" s="605"/>
      <c r="WXG56" s="605"/>
      <c r="WXH56" s="114"/>
      <c r="WXI56" s="74"/>
      <c r="WXU56" s="74"/>
      <c r="WXV56" s="605"/>
      <c r="WXW56" s="605"/>
      <c r="WXX56" s="114"/>
      <c r="WXY56" s="74"/>
      <c r="WYK56" s="74"/>
      <c r="WYL56" s="605"/>
      <c r="WYM56" s="605"/>
      <c r="WYN56" s="114"/>
      <c r="WYO56" s="74"/>
      <c r="WZA56" s="74"/>
      <c r="WZB56" s="605"/>
      <c r="WZC56" s="605"/>
      <c r="WZD56" s="114"/>
      <c r="WZE56" s="74"/>
      <c r="WZQ56" s="74"/>
      <c r="WZR56" s="605"/>
      <c r="WZS56" s="605"/>
      <c r="WZT56" s="114"/>
      <c r="WZU56" s="74"/>
      <c r="XAG56" s="74"/>
      <c r="XAH56" s="605"/>
      <c r="XAI56" s="605"/>
      <c r="XAJ56" s="114"/>
      <c r="XAK56" s="74"/>
      <c r="XAW56" s="74"/>
      <c r="XAX56" s="605"/>
      <c r="XAY56" s="605"/>
      <c r="XAZ56" s="114"/>
      <c r="XBA56" s="74"/>
      <c r="XBM56" s="74"/>
      <c r="XBN56" s="605"/>
      <c r="XBO56" s="605"/>
      <c r="XBP56" s="114"/>
      <c r="XBQ56" s="74"/>
      <c r="XCC56" s="74"/>
      <c r="XCD56" s="605"/>
      <c r="XCE56" s="605"/>
      <c r="XCF56" s="114"/>
      <c r="XCG56" s="74"/>
      <c r="XCS56" s="74"/>
      <c r="XCT56" s="605"/>
      <c r="XCU56" s="605"/>
      <c r="XCV56" s="114"/>
      <c r="XCW56" s="74"/>
      <c r="XDI56" s="74"/>
      <c r="XDJ56" s="605"/>
      <c r="XDK56" s="605"/>
      <c r="XDL56" s="114"/>
      <c r="XDM56" s="74"/>
      <c r="XDY56" s="74"/>
      <c r="XDZ56" s="605"/>
      <c r="XEA56" s="605"/>
      <c r="XEB56" s="114"/>
      <c r="XEC56" s="74"/>
      <c r="XEO56" s="74"/>
      <c r="XEP56" s="605"/>
      <c r="XEQ56" s="605"/>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43" t="s">
        <v>437</v>
      </c>
      <c r="G59" s="643"/>
      <c r="H59" s="99"/>
      <c r="I59" s="99"/>
    </row>
    <row r="60" spans="1:1017 1025:2041 2049:3065 3073:4089 4097:5113 5121:6137 6145:7161 7169:8185 8193:9209 9217:10233 10241:11257 11265:12281 12289:13305 13313:14329 14337:15353 15361:16377" ht="23.1" customHeight="1">
      <c r="A60" s="140"/>
      <c r="B60" s="641" t="s">
        <v>554</v>
      </c>
      <c r="C60" s="641"/>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32" t="s">
        <v>555</v>
      </c>
      <c r="G61" s="632"/>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32" t="s">
        <v>557</v>
      </c>
      <c r="G62" s="632"/>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32" t="s">
        <v>558</v>
      </c>
      <c r="G63" s="632"/>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32" t="s">
        <v>560</v>
      </c>
      <c r="G64" s="632"/>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32" t="s">
        <v>561</v>
      </c>
      <c r="G65" s="632"/>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32" t="s">
        <v>562</v>
      </c>
      <c r="G66" s="632"/>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50"/>
      <c r="C68" s="91" t="s">
        <v>441</v>
      </c>
      <c r="D68" s="606" t="str" cm="1">
        <f t="array" ref="D68">IF(D67="-","Incomplete section",(_xlfn.IFS(AND(D67&lt;=70,D67&gt;30),"Moderate",D67&gt;70,"Higher",D67&lt;=30,"Lower")))</f>
        <v>Incomplete section</v>
      </c>
      <c r="E68" s="606"/>
      <c r="G68" s="99"/>
      <c r="H68" s="99"/>
      <c r="I68" s="99"/>
    </row>
    <row r="69" spans="1:9" ht="23.1" customHeight="1">
      <c r="A69" s="140"/>
      <c r="B69" s="550"/>
      <c r="C69" s="140"/>
      <c r="D69" s="140"/>
      <c r="E69" s="140"/>
      <c r="G69" s="99"/>
      <c r="H69" s="99"/>
      <c r="I69" s="99"/>
    </row>
    <row r="70" spans="1:9" ht="23.1" customHeight="1">
      <c r="A70" s="140"/>
      <c r="B70" s="641" t="s">
        <v>563</v>
      </c>
      <c r="C70" s="641"/>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30" t="s">
        <v>564</v>
      </c>
      <c r="G71" s="630"/>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30" t="s">
        <v>526</v>
      </c>
      <c r="G72" s="630"/>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30" t="s">
        <v>565</v>
      </c>
      <c r="G73" s="630"/>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32" t="s">
        <v>530</v>
      </c>
      <c r="G74" s="630"/>
      <c r="H74" s="99"/>
      <c r="I74" s="147"/>
    </row>
    <row r="75" spans="1:9" ht="23.1" customHeight="1" thickBot="1">
      <c r="A75" s="554"/>
      <c r="B75" s="90"/>
      <c r="C75" s="91" t="s">
        <v>523</v>
      </c>
      <c r="D75" s="132" t="str">
        <f>IF(AND(D71="-",D72="-",D73="-",D74="-"),"-",IF(SUM(D71:D74)&gt;100,100,SUM(D71:D74)))</f>
        <v>-</v>
      </c>
      <c r="E75" s="132">
        <v>100</v>
      </c>
      <c r="F75" s="99"/>
      <c r="G75" s="99"/>
      <c r="H75" s="99"/>
      <c r="I75" s="99"/>
    </row>
    <row r="76" spans="1:9" ht="23.1" customHeight="1" thickBot="1">
      <c r="B76" s="550"/>
      <c r="C76" s="91" t="s">
        <v>441</v>
      </c>
      <c r="D76" s="606" t="str" cm="1">
        <f t="array" ref="D76">IF(AND(D71="-",D72="-",D73="-",D74="-"),"Incomplete section",(_xlfn.IFS(AND(D75&lt;=70,D75&gt;30),"Moderate",D75&gt;70,"Higher",D75&lt;=30,"Lower")))</f>
        <v>Incomplete section</v>
      </c>
      <c r="E76" s="606"/>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08"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08"/>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08"/>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 thickBot="1">
      <c r="A83" s="119"/>
      <c r="B83" s="96"/>
      <c r="C83" s="99"/>
      <c r="D83" s="100"/>
      <c r="E83" s="100"/>
      <c r="FE83" s="72"/>
      <c r="FF83" s="73"/>
      <c r="FG83" s="548"/>
      <c r="FH83" s="72"/>
      <c r="FI83" s="72"/>
      <c r="FU83" s="72"/>
      <c r="FV83" s="73"/>
      <c r="FW83" s="548"/>
      <c r="FX83" s="72"/>
      <c r="FY83" s="72"/>
      <c r="GK83" s="72"/>
      <c r="GL83" s="73"/>
      <c r="GM83" s="548"/>
      <c r="GN83" s="72"/>
      <c r="GO83" s="72"/>
      <c r="HA83" s="72"/>
      <c r="HB83" s="73"/>
      <c r="HC83" s="548"/>
      <c r="HD83" s="72"/>
      <c r="HE83" s="72"/>
      <c r="HQ83" s="72"/>
      <c r="HR83" s="73"/>
      <c r="HS83" s="548"/>
      <c r="HT83" s="72"/>
      <c r="HU83" s="72"/>
      <c r="IG83" s="72"/>
      <c r="IH83" s="73"/>
      <c r="II83" s="548"/>
      <c r="IJ83" s="72"/>
      <c r="IK83" s="72"/>
      <c r="IW83" s="72"/>
      <c r="IX83" s="73"/>
      <c r="IY83" s="548"/>
      <c r="IZ83" s="72"/>
      <c r="JA83" s="72"/>
      <c r="JM83" s="72"/>
      <c r="JN83" s="73"/>
      <c r="JO83" s="548"/>
      <c r="JP83" s="72"/>
      <c r="JQ83" s="72"/>
      <c r="KC83" s="72"/>
      <c r="KD83" s="73"/>
      <c r="KE83" s="548"/>
      <c r="KF83" s="72"/>
      <c r="KG83" s="72"/>
      <c r="KS83" s="72"/>
      <c r="KT83" s="73"/>
      <c r="KU83" s="548"/>
      <c r="KV83" s="72"/>
      <c r="KW83" s="72"/>
      <c r="LI83" s="72"/>
      <c r="LJ83" s="73"/>
      <c r="LK83" s="548"/>
      <c r="LL83" s="72"/>
      <c r="LM83" s="72"/>
      <c r="LY83" s="72"/>
      <c r="LZ83" s="73"/>
      <c r="MA83" s="548"/>
      <c r="MB83" s="72"/>
      <c r="MC83" s="72"/>
      <c r="MO83" s="72"/>
      <c r="MP83" s="73"/>
      <c r="MQ83" s="548"/>
      <c r="MR83" s="72"/>
      <c r="MS83" s="72"/>
      <c r="NE83" s="72"/>
      <c r="NF83" s="73"/>
      <c r="NG83" s="548"/>
      <c r="NH83" s="72"/>
      <c r="NI83" s="72"/>
      <c r="NU83" s="72"/>
      <c r="NV83" s="73"/>
      <c r="NW83" s="548"/>
      <c r="NX83" s="72"/>
      <c r="NY83" s="72"/>
      <c r="OK83" s="72"/>
      <c r="OL83" s="73"/>
      <c r="OM83" s="548"/>
      <c r="ON83" s="72"/>
      <c r="OO83" s="72"/>
      <c r="PA83" s="72"/>
      <c r="PB83" s="73"/>
      <c r="PC83" s="548"/>
      <c r="PD83" s="72"/>
      <c r="PE83" s="72"/>
      <c r="PQ83" s="72"/>
      <c r="PR83" s="73"/>
      <c r="PS83" s="548"/>
      <c r="PT83" s="72"/>
      <c r="PU83" s="72"/>
      <c r="QG83" s="72"/>
      <c r="QH83" s="73"/>
      <c r="QI83" s="548"/>
      <c r="QJ83" s="72"/>
      <c r="QK83" s="72"/>
      <c r="QW83" s="72"/>
      <c r="QX83" s="73"/>
      <c r="QY83" s="548"/>
      <c r="QZ83" s="72"/>
      <c r="RA83" s="72"/>
      <c r="RM83" s="72"/>
      <c r="RN83" s="73"/>
      <c r="RO83" s="548"/>
      <c r="RP83" s="72"/>
      <c r="RQ83" s="72"/>
      <c r="SC83" s="72"/>
      <c r="SD83" s="73"/>
      <c r="SE83" s="548"/>
      <c r="SF83" s="72"/>
      <c r="SG83" s="72"/>
      <c r="SS83" s="72"/>
      <c r="ST83" s="73"/>
      <c r="SU83" s="548"/>
      <c r="SV83" s="72"/>
      <c r="SW83" s="72"/>
      <c r="TI83" s="72"/>
      <c r="TJ83" s="73"/>
      <c r="TK83" s="548"/>
      <c r="TL83" s="72"/>
      <c r="TM83" s="72"/>
      <c r="TY83" s="72"/>
      <c r="TZ83" s="73"/>
      <c r="UA83" s="548"/>
      <c r="UB83" s="72"/>
      <c r="UC83" s="72"/>
      <c r="UO83" s="72"/>
      <c r="UP83" s="73"/>
      <c r="UQ83" s="548"/>
      <c r="UR83" s="72"/>
      <c r="US83" s="72"/>
      <c r="VE83" s="72"/>
      <c r="VF83" s="73"/>
      <c r="VG83" s="548"/>
      <c r="VH83" s="72"/>
      <c r="VI83" s="72"/>
      <c r="VU83" s="72"/>
      <c r="VV83" s="73"/>
      <c r="VW83" s="548"/>
      <c r="VX83" s="72"/>
      <c r="VY83" s="72"/>
      <c r="WK83" s="72"/>
      <c r="WL83" s="73"/>
      <c r="WM83" s="548"/>
      <c r="WN83" s="72"/>
      <c r="WO83" s="72"/>
      <c r="XA83" s="72"/>
      <c r="XB83" s="73"/>
      <c r="XC83" s="548"/>
      <c r="XD83" s="72"/>
      <c r="XE83" s="72"/>
      <c r="XQ83" s="72"/>
      <c r="XR83" s="73"/>
      <c r="XS83" s="548"/>
      <c r="XT83" s="72"/>
      <c r="XU83" s="72"/>
      <c r="YG83" s="72"/>
      <c r="YH83" s="73"/>
      <c r="YI83" s="548"/>
      <c r="YJ83" s="72"/>
      <c r="YK83" s="72"/>
      <c r="YW83" s="72"/>
      <c r="YX83" s="73"/>
      <c r="YY83" s="548"/>
      <c r="YZ83" s="72"/>
      <c r="ZA83" s="72"/>
      <c r="ZM83" s="72"/>
      <c r="ZN83" s="73"/>
      <c r="ZO83" s="548"/>
      <c r="ZP83" s="72"/>
      <c r="ZQ83" s="72"/>
      <c r="AAC83" s="72"/>
      <c r="AAD83" s="73"/>
      <c r="AAE83" s="548"/>
      <c r="AAF83" s="72"/>
      <c r="AAG83" s="72"/>
      <c r="AAS83" s="72"/>
      <c r="AAT83" s="73"/>
      <c r="AAU83" s="548"/>
      <c r="AAV83" s="72"/>
      <c r="AAW83" s="72"/>
      <c r="ABI83" s="72"/>
      <c r="ABJ83" s="73"/>
      <c r="ABK83" s="548"/>
      <c r="ABL83" s="72"/>
      <c r="ABM83" s="72"/>
      <c r="ABY83" s="72"/>
      <c r="ABZ83" s="73"/>
      <c r="ACA83" s="548"/>
      <c r="ACB83" s="72"/>
      <c r="ACC83" s="72"/>
      <c r="ACO83" s="72"/>
      <c r="ACP83" s="73"/>
      <c r="ACQ83" s="548"/>
      <c r="ACR83" s="72"/>
      <c r="ACS83" s="72"/>
      <c r="ADE83" s="72"/>
      <c r="ADF83" s="73"/>
      <c r="ADG83" s="548"/>
      <c r="ADH83" s="72"/>
      <c r="ADI83" s="72"/>
      <c r="ADU83" s="72"/>
      <c r="ADV83" s="73"/>
      <c r="ADW83" s="548"/>
      <c r="ADX83" s="72"/>
      <c r="ADY83" s="72"/>
      <c r="AEK83" s="72"/>
      <c r="AEL83" s="73"/>
      <c r="AEM83" s="548"/>
      <c r="AEN83" s="72"/>
      <c r="AEO83" s="72"/>
      <c r="AFA83" s="72"/>
      <c r="AFB83" s="73"/>
      <c r="AFC83" s="548"/>
      <c r="AFD83" s="72"/>
      <c r="AFE83" s="72"/>
      <c r="AFQ83" s="72"/>
      <c r="AFR83" s="73"/>
      <c r="AFS83" s="548"/>
      <c r="AFT83" s="72"/>
      <c r="AFU83" s="72"/>
      <c r="AGG83" s="72"/>
      <c r="AGH83" s="73"/>
      <c r="AGI83" s="548"/>
      <c r="AGJ83" s="72"/>
      <c r="AGK83" s="72"/>
      <c r="AGW83" s="72"/>
      <c r="AGX83" s="73"/>
      <c r="AGY83" s="548"/>
      <c r="AGZ83" s="72"/>
      <c r="AHA83" s="72"/>
      <c r="AHM83" s="72"/>
      <c r="AHN83" s="73"/>
      <c r="AHO83" s="548"/>
      <c r="AHP83" s="72"/>
      <c r="AHQ83" s="72"/>
      <c r="AIC83" s="72"/>
      <c r="AID83" s="73"/>
      <c r="AIE83" s="548"/>
      <c r="AIF83" s="72"/>
      <c r="AIG83" s="72"/>
      <c r="AIS83" s="72"/>
      <c r="AIT83" s="73"/>
      <c r="AIU83" s="548"/>
      <c r="AIV83" s="72"/>
      <c r="AIW83" s="72"/>
      <c r="AJI83" s="72"/>
      <c r="AJJ83" s="73"/>
      <c r="AJK83" s="548"/>
      <c r="AJL83" s="72"/>
      <c r="AJM83" s="72"/>
      <c r="AJY83" s="72"/>
      <c r="AJZ83" s="73"/>
      <c r="AKA83" s="548"/>
      <c r="AKB83" s="72"/>
      <c r="AKC83" s="72"/>
      <c r="AKO83" s="72"/>
      <c r="AKP83" s="73"/>
      <c r="AKQ83" s="548"/>
      <c r="AKR83" s="72"/>
      <c r="AKS83" s="72"/>
      <c r="ALE83" s="72"/>
      <c r="ALF83" s="73"/>
      <c r="ALG83" s="548"/>
      <c r="ALH83" s="72"/>
      <c r="ALI83" s="72"/>
      <c r="ALU83" s="72"/>
      <c r="ALV83" s="73"/>
      <c r="ALW83" s="548"/>
      <c r="ALX83" s="72"/>
      <c r="ALY83" s="72"/>
      <c r="AMK83" s="72"/>
      <c r="AML83" s="73"/>
      <c r="AMM83" s="548"/>
      <c r="AMN83" s="72"/>
      <c r="AMO83" s="72"/>
      <c r="ANA83" s="72"/>
      <c r="ANB83" s="73"/>
      <c r="ANC83" s="548"/>
      <c r="AND83" s="72"/>
      <c r="ANE83" s="72"/>
      <c r="ANQ83" s="72"/>
      <c r="ANR83" s="73"/>
      <c r="ANS83" s="548"/>
      <c r="ANT83" s="72"/>
      <c r="ANU83" s="72"/>
      <c r="AOG83" s="72"/>
      <c r="AOH83" s="73"/>
      <c r="AOI83" s="548"/>
      <c r="AOJ83" s="72"/>
      <c r="AOK83" s="72"/>
      <c r="AOW83" s="72"/>
      <c r="AOX83" s="73"/>
      <c r="AOY83" s="548"/>
      <c r="AOZ83" s="72"/>
      <c r="APA83" s="72"/>
      <c r="APM83" s="72"/>
      <c r="APN83" s="73"/>
      <c r="APO83" s="548"/>
      <c r="APP83" s="72"/>
      <c r="APQ83" s="72"/>
      <c r="AQC83" s="72"/>
      <c r="AQD83" s="73"/>
      <c r="AQE83" s="548"/>
      <c r="AQF83" s="72"/>
      <c r="AQG83" s="72"/>
      <c r="AQS83" s="72"/>
      <c r="AQT83" s="73"/>
      <c r="AQU83" s="548"/>
      <c r="AQV83" s="72"/>
      <c r="AQW83" s="72"/>
      <c r="ARI83" s="72"/>
      <c r="ARJ83" s="73"/>
      <c r="ARK83" s="548"/>
      <c r="ARL83" s="72"/>
      <c r="ARM83" s="72"/>
      <c r="ARY83" s="72"/>
      <c r="ARZ83" s="73"/>
      <c r="ASA83" s="548"/>
      <c r="ASB83" s="72"/>
      <c r="ASC83" s="72"/>
      <c r="ASO83" s="72"/>
      <c r="ASP83" s="73"/>
      <c r="ASQ83" s="548"/>
      <c r="ASR83" s="72"/>
      <c r="ASS83" s="72"/>
      <c r="ATE83" s="72"/>
      <c r="ATF83" s="73"/>
      <c r="ATG83" s="548"/>
      <c r="ATH83" s="72"/>
      <c r="ATI83" s="72"/>
      <c r="ATU83" s="72"/>
      <c r="ATV83" s="73"/>
      <c r="ATW83" s="548"/>
      <c r="ATX83" s="72"/>
      <c r="ATY83" s="72"/>
      <c r="AUK83" s="72"/>
      <c r="AUL83" s="73"/>
      <c r="AUM83" s="548"/>
      <c r="AUN83" s="72"/>
      <c r="AUO83" s="72"/>
      <c r="AVA83" s="72"/>
      <c r="AVB83" s="73"/>
      <c r="AVC83" s="548"/>
      <c r="AVD83" s="72"/>
      <c r="AVE83" s="72"/>
      <c r="AVQ83" s="72"/>
      <c r="AVR83" s="73"/>
      <c r="AVS83" s="548"/>
      <c r="AVT83" s="72"/>
      <c r="AVU83" s="72"/>
      <c r="AWG83" s="72"/>
      <c r="AWH83" s="73"/>
      <c r="AWI83" s="548"/>
      <c r="AWJ83" s="72"/>
      <c r="AWK83" s="72"/>
      <c r="AWW83" s="72"/>
      <c r="AWX83" s="73"/>
      <c r="AWY83" s="548"/>
      <c r="AWZ83" s="72"/>
      <c r="AXA83" s="72"/>
      <c r="AXM83" s="72"/>
      <c r="AXN83" s="73"/>
      <c r="AXO83" s="548"/>
      <c r="AXP83" s="72"/>
      <c r="AXQ83" s="72"/>
      <c r="AYC83" s="72"/>
      <c r="AYD83" s="73"/>
      <c r="AYE83" s="548"/>
      <c r="AYF83" s="72"/>
      <c r="AYG83" s="72"/>
      <c r="AYS83" s="72"/>
      <c r="AYT83" s="73"/>
      <c r="AYU83" s="548"/>
      <c r="AYV83" s="72"/>
      <c r="AYW83" s="72"/>
      <c r="AZI83" s="72"/>
      <c r="AZJ83" s="73"/>
      <c r="AZK83" s="548"/>
      <c r="AZL83" s="72"/>
      <c r="AZM83" s="72"/>
      <c r="AZY83" s="72"/>
      <c r="AZZ83" s="73"/>
      <c r="BAA83" s="548"/>
      <c r="BAB83" s="72"/>
      <c r="BAC83" s="72"/>
      <c r="BAO83" s="72"/>
      <c r="BAP83" s="73"/>
      <c r="BAQ83" s="548"/>
      <c r="BAR83" s="72"/>
      <c r="BAS83" s="72"/>
      <c r="BBE83" s="72"/>
      <c r="BBF83" s="73"/>
      <c r="BBG83" s="548"/>
      <c r="BBH83" s="72"/>
      <c r="BBI83" s="72"/>
      <c r="BBU83" s="72"/>
      <c r="BBV83" s="73"/>
      <c r="BBW83" s="548"/>
      <c r="BBX83" s="72"/>
      <c r="BBY83" s="72"/>
      <c r="BCK83" s="72"/>
      <c r="BCL83" s="73"/>
      <c r="BCM83" s="548"/>
      <c r="BCN83" s="72"/>
      <c r="BCO83" s="72"/>
      <c r="BDA83" s="72"/>
      <c r="BDB83" s="73"/>
      <c r="BDC83" s="548"/>
      <c r="BDD83" s="72"/>
      <c r="BDE83" s="72"/>
      <c r="BDQ83" s="72"/>
      <c r="BDR83" s="73"/>
      <c r="BDS83" s="548"/>
      <c r="BDT83" s="72"/>
      <c r="BDU83" s="72"/>
      <c r="BEG83" s="72"/>
      <c r="BEH83" s="73"/>
      <c r="BEI83" s="548"/>
      <c r="BEJ83" s="72"/>
      <c r="BEK83" s="72"/>
      <c r="BEW83" s="72"/>
      <c r="BEX83" s="73"/>
      <c r="BEY83" s="548"/>
      <c r="BEZ83" s="72"/>
      <c r="BFA83" s="72"/>
      <c r="BFM83" s="72"/>
      <c r="BFN83" s="73"/>
      <c r="BFO83" s="548"/>
      <c r="BFP83" s="72"/>
      <c r="BFQ83" s="72"/>
      <c r="BGC83" s="72"/>
      <c r="BGD83" s="73"/>
      <c r="BGE83" s="548"/>
      <c r="BGF83" s="72"/>
      <c r="BGG83" s="72"/>
      <c r="BGS83" s="72"/>
      <c r="BGT83" s="73"/>
      <c r="BGU83" s="548"/>
      <c r="BGV83" s="72"/>
      <c r="BGW83" s="72"/>
      <c r="BHI83" s="72"/>
      <c r="BHJ83" s="73"/>
      <c r="BHK83" s="548"/>
      <c r="BHL83" s="72"/>
      <c r="BHM83" s="72"/>
      <c r="BHY83" s="72"/>
      <c r="BHZ83" s="73"/>
      <c r="BIA83" s="548"/>
      <c r="BIB83" s="72"/>
      <c r="BIC83" s="72"/>
      <c r="BIO83" s="72"/>
      <c r="BIP83" s="73"/>
      <c r="BIQ83" s="548"/>
      <c r="BIR83" s="72"/>
      <c r="BIS83" s="72"/>
      <c r="BJE83" s="72"/>
      <c r="BJF83" s="73"/>
      <c r="BJG83" s="548"/>
      <c r="BJH83" s="72"/>
      <c r="BJI83" s="72"/>
      <c r="BJU83" s="72"/>
      <c r="BJV83" s="73"/>
      <c r="BJW83" s="548"/>
      <c r="BJX83" s="72"/>
      <c r="BJY83" s="72"/>
      <c r="BKK83" s="72"/>
      <c r="BKL83" s="73"/>
      <c r="BKM83" s="548"/>
      <c r="BKN83" s="72"/>
      <c r="BKO83" s="72"/>
      <c r="BLA83" s="72"/>
      <c r="BLB83" s="73"/>
      <c r="BLC83" s="548"/>
      <c r="BLD83" s="72"/>
      <c r="BLE83" s="72"/>
      <c r="BLQ83" s="72"/>
      <c r="BLR83" s="73"/>
      <c r="BLS83" s="548"/>
      <c r="BLT83" s="72"/>
      <c r="BLU83" s="72"/>
      <c r="BMG83" s="72"/>
      <c r="BMH83" s="73"/>
      <c r="BMI83" s="548"/>
      <c r="BMJ83" s="72"/>
      <c r="BMK83" s="72"/>
      <c r="BMW83" s="72"/>
      <c r="BMX83" s="73"/>
      <c r="BMY83" s="548"/>
      <c r="BMZ83" s="72"/>
      <c r="BNA83" s="72"/>
      <c r="BNM83" s="72"/>
      <c r="BNN83" s="73"/>
      <c r="BNO83" s="548"/>
      <c r="BNP83" s="72"/>
      <c r="BNQ83" s="72"/>
      <c r="BOC83" s="72"/>
      <c r="BOD83" s="73"/>
      <c r="BOE83" s="548"/>
      <c r="BOF83" s="72"/>
      <c r="BOG83" s="72"/>
      <c r="BOS83" s="72"/>
      <c r="BOT83" s="73"/>
      <c r="BOU83" s="548"/>
      <c r="BOV83" s="72"/>
      <c r="BOW83" s="72"/>
      <c r="BPI83" s="72"/>
      <c r="BPJ83" s="73"/>
      <c r="BPK83" s="548"/>
      <c r="BPL83" s="72"/>
      <c r="BPM83" s="72"/>
      <c r="BPY83" s="72"/>
      <c r="BPZ83" s="73"/>
      <c r="BQA83" s="548"/>
      <c r="BQB83" s="72"/>
      <c r="BQC83" s="72"/>
      <c r="BQO83" s="72"/>
      <c r="BQP83" s="73"/>
      <c r="BQQ83" s="548"/>
      <c r="BQR83" s="72"/>
      <c r="BQS83" s="72"/>
      <c r="BRE83" s="72"/>
      <c r="BRF83" s="73"/>
      <c r="BRG83" s="548"/>
      <c r="BRH83" s="72"/>
      <c r="BRI83" s="72"/>
      <c r="BRU83" s="72"/>
      <c r="BRV83" s="73"/>
      <c r="BRW83" s="548"/>
      <c r="BRX83" s="72"/>
      <c r="BRY83" s="72"/>
      <c r="BSK83" s="72"/>
      <c r="BSL83" s="73"/>
      <c r="BSM83" s="548"/>
      <c r="BSN83" s="72"/>
      <c r="BSO83" s="72"/>
      <c r="BTA83" s="72"/>
      <c r="BTB83" s="73"/>
      <c r="BTC83" s="548"/>
      <c r="BTD83" s="72"/>
      <c r="BTE83" s="72"/>
      <c r="BTQ83" s="72"/>
      <c r="BTR83" s="73"/>
      <c r="BTS83" s="548"/>
      <c r="BTT83" s="72"/>
      <c r="BTU83" s="72"/>
      <c r="BUG83" s="72"/>
      <c r="BUH83" s="73"/>
      <c r="BUI83" s="548"/>
      <c r="BUJ83" s="72"/>
      <c r="BUK83" s="72"/>
      <c r="BUW83" s="72"/>
      <c r="BUX83" s="73"/>
      <c r="BUY83" s="548"/>
      <c r="BUZ83" s="72"/>
      <c r="BVA83" s="72"/>
      <c r="BVM83" s="72"/>
      <c r="BVN83" s="73"/>
      <c r="BVO83" s="548"/>
      <c r="BVP83" s="72"/>
      <c r="BVQ83" s="72"/>
      <c r="BWC83" s="72"/>
      <c r="BWD83" s="73"/>
      <c r="BWE83" s="548"/>
      <c r="BWF83" s="72"/>
      <c r="BWG83" s="72"/>
      <c r="BWS83" s="72"/>
      <c r="BWT83" s="73"/>
      <c r="BWU83" s="548"/>
      <c r="BWV83" s="72"/>
      <c r="BWW83" s="72"/>
      <c r="BXI83" s="72"/>
      <c r="BXJ83" s="73"/>
      <c r="BXK83" s="548"/>
      <c r="BXL83" s="72"/>
      <c r="BXM83" s="72"/>
      <c r="BXY83" s="72"/>
      <c r="BXZ83" s="73"/>
      <c r="BYA83" s="548"/>
      <c r="BYB83" s="72"/>
      <c r="BYC83" s="72"/>
      <c r="BYO83" s="72"/>
      <c r="BYP83" s="73"/>
      <c r="BYQ83" s="548"/>
      <c r="BYR83" s="72"/>
      <c r="BYS83" s="72"/>
      <c r="BZE83" s="72"/>
      <c r="BZF83" s="73"/>
      <c r="BZG83" s="548"/>
      <c r="BZH83" s="72"/>
      <c r="BZI83" s="72"/>
      <c r="BZU83" s="72"/>
      <c r="BZV83" s="73"/>
      <c r="BZW83" s="548"/>
      <c r="BZX83" s="72"/>
      <c r="BZY83" s="72"/>
      <c r="CAK83" s="72"/>
      <c r="CAL83" s="73"/>
      <c r="CAM83" s="548"/>
      <c r="CAN83" s="72"/>
      <c r="CAO83" s="72"/>
      <c r="CBA83" s="72"/>
      <c r="CBB83" s="73"/>
      <c r="CBC83" s="548"/>
      <c r="CBD83" s="72"/>
      <c r="CBE83" s="72"/>
      <c r="CBQ83" s="72"/>
      <c r="CBR83" s="73"/>
      <c r="CBS83" s="548"/>
      <c r="CBT83" s="72"/>
      <c r="CBU83" s="72"/>
      <c r="CCG83" s="72"/>
      <c r="CCH83" s="73"/>
      <c r="CCI83" s="548"/>
      <c r="CCJ83" s="72"/>
      <c r="CCK83" s="72"/>
      <c r="CCW83" s="72"/>
      <c r="CCX83" s="73"/>
      <c r="CCY83" s="548"/>
      <c r="CCZ83" s="72"/>
      <c r="CDA83" s="72"/>
      <c r="CDM83" s="72"/>
      <c r="CDN83" s="73"/>
      <c r="CDO83" s="548"/>
      <c r="CDP83" s="72"/>
      <c r="CDQ83" s="72"/>
      <c r="CEC83" s="72"/>
      <c r="CED83" s="73"/>
      <c r="CEE83" s="548"/>
      <c r="CEF83" s="72"/>
      <c r="CEG83" s="72"/>
      <c r="CES83" s="72"/>
      <c r="CET83" s="73"/>
      <c r="CEU83" s="548"/>
      <c r="CEV83" s="72"/>
      <c r="CEW83" s="72"/>
      <c r="CFI83" s="72"/>
      <c r="CFJ83" s="73"/>
      <c r="CFK83" s="548"/>
      <c r="CFL83" s="72"/>
      <c r="CFM83" s="72"/>
      <c r="CFY83" s="72"/>
      <c r="CFZ83" s="73"/>
      <c r="CGA83" s="548"/>
      <c r="CGB83" s="72"/>
      <c r="CGC83" s="72"/>
      <c r="CGO83" s="72"/>
      <c r="CGP83" s="73"/>
      <c r="CGQ83" s="548"/>
      <c r="CGR83" s="72"/>
      <c r="CGS83" s="72"/>
      <c r="CHE83" s="72"/>
      <c r="CHF83" s="73"/>
      <c r="CHG83" s="548"/>
      <c r="CHH83" s="72"/>
      <c r="CHI83" s="72"/>
      <c r="CHU83" s="72"/>
      <c r="CHV83" s="73"/>
      <c r="CHW83" s="548"/>
      <c r="CHX83" s="72"/>
      <c r="CHY83" s="72"/>
      <c r="CIK83" s="72"/>
      <c r="CIL83" s="73"/>
      <c r="CIM83" s="548"/>
      <c r="CIN83" s="72"/>
      <c r="CIO83" s="72"/>
      <c r="CJA83" s="72"/>
      <c r="CJB83" s="73"/>
      <c r="CJC83" s="548"/>
      <c r="CJD83" s="72"/>
      <c r="CJE83" s="72"/>
      <c r="CJQ83" s="72"/>
      <c r="CJR83" s="73"/>
      <c r="CJS83" s="548"/>
      <c r="CJT83" s="72"/>
      <c r="CJU83" s="72"/>
      <c r="CKG83" s="72"/>
      <c r="CKH83" s="73"/>
      <c r="CKI83" s="548"/>
      <c r="CKJ83" s="72"/>
      <c r="CKK83" s="72"/>
      <c r="CKW83" s="72"/>
      <c r="CKX83" s="73"/>
      <c r="CKY83" s="548"/>
      <c r="CKZ83" s="72"/>
      <c r="CLA83" s="72"/>
      <c r="CLM83" s="72"/>
      <c r="CLN83" s="73"/>
      <c r="CLO83" s="548"/>
      <c r="CLP83" s="72"/>
      <c r="CLQ83" s="72"/>
      <c r="CMC83" s="72"/>
      <c r="CMD83" s="73"/>
      <c r="CME83" s="548"/>
      <c r="CMF83" s="72"/>
      <c r="CMG83" s="72"/>
      <c r="CMS83" s="72"/>
      <c r="CMT83" s="73"/>
      <c r="CMU83" s="548"/>
      <c r="CMV83" s="72"/>
      <c r="CMW83" s="72"/>
      <c r="CNI83" s="72"/>
      <c r="CNJ83" s="73"/>
      <c r="CNK83" s="548"/>
      <c r="CNL83" s="72"/>
      <c r="CNM83" s="72"/>
      <c r="CNY83" s="72"/>
      <c r="CNZ83" s="73"/>
      <c r="COA83" s="548"/>
      <c r="COB83" s="72"/>
      <c r="COC83" s="72"/>
      <c r="COO83" s="72"/>
      <c r="COP83" s="73"/>
      <c r="COQ83" s="548"/>
      <c r="COR83" s="72"/>
      <c r="COS83" s="72"/>
      <c r="CPE83" s="72"/>
      <c r="CPF83" s="73"/>
      <c r="CPG83" s="548"/>
      <c r="CPH83" s="72"/>
      <c r="CPI83" s="72"/>
      <c r="CPU83" s="72"/>
      <c r="CPV83" s="73"/>
      <c r="CPW83" s="548"/>
      <c r="CPX83" s="72"/>
      <c r="CPY83" s="72"/>
      <c r="CQK83" s="72"/>
      <c r="CQL83" s="73"/>
      <c r="CQM83" s="548"/>
      <c r="CQN83" s="72"/>
      <c r="CQO83" s="72"/>
      <c r="CRA83" s="72"/>
      <c r="CRB83" s="73"/>
      <c r="CRC83" s="548"/>
      <c r="CRD83" s="72"/>
      <c r="CRE83" s="72"/>
      <c r="CRQ83" s="72"/>
      <c r="CRR83" s="73"/>
      <c r="CRS83" s="548"/>
      <c r="CRT83" s="72"/>
      <c r="CRU83" s="72"/>
      <c r="CSG83" s="72"/>
      <c r="CSH83" s="73"/>
      <c r="CSI83" s="548"/>
      <c r="CSJ83" s="72"/>
      <c r="CSK83" s="72"/>
      <c r="CSW83" s="72"/>
      <c r="CSX83" s="73"/>
      <c r="CSY83" s="548"/>
      <c r="CSZ83" s="72"/>
      <c r="CTA83" s="72"/>
      <c r="CTM83" s="72"/>
      <c r="CTN83" s="73"/>
      <c r="CTO83" s="548"/>
      <c r="CTP83" s="72"/>
      <c r="CTQ83" s="72"/>
      <c r="CUC83" s="72"/>
      <c r="CUD83" s="73"/>
      <c r="CUE83" s="548"/>
      <c r="CUF83" s="72"/>
      <c r="CUG83" s="72"/>
      <c r="CUS83" s="72"/>
      <c r="CUT83" s="73"/>
      <c r="CUU83" s="548"/>
      <c r="CUV83" s="72"/>
      <c r="CUW83" s="72"/>
      <c r="CVI83" s="72"/>
      <c r="CVJ83" s="73"/>
      <c r="CVK83" s="548"/>
      <c r="CVL83" s="72"/>
      <c r="CVM83" s="72"/>
      <c r="CVY83" s="72"/>
      <c r="CVZ83" s="73"/>
      <c r="CWA83" s="548"/>
      <c r="CWB83" s="72"/>
      <c r="CWC83" s="72"/>
      <c r="CWO83" s="72"/>
      <c r="CWP83" s="73"/>
      <c r="CWQ83" s="548"/>
      <c r="CWR83" s="72"/>
      <c r="CWS83" s="72"/>
      <c r="CXE83" s="72"/>
      <c r="CXF83" s="73"/>
      <c r="CXG83" s="548"/>
      <c r="CXH83" s="72"/>
      <c r="CXI83" s="72"/>
      <c r="CXU83" s="72"/>
      <c r="CXV83" s="73"/>
      <c r="CXW83" s="548"/>
      <c r="CXX83" s="72"/>
      <c r="CXY83" s="72"/>
      <c r="CYK83" s="72"/>
      <c r="CYL83" s="73"/>
      <c r="CYM83" s="548"/>
      <c r="CYN83" s="72"/>
      <c r="CYO83" s="72"/>
      <c r="CZA83" s="72"/>
      <c r="CZB83" s="73"/>
      <c r="CZC83" s="548"/>
      <c r="CZD83" s="72"/>
      <c r="CZE83" s="72"/>
      <c r="CZQ83" s="72"/>
      <c r="CZR83" s="73"/>
      <c r="CZS83" s="548"/>
      <c r="CZT83" s="72"/>
      <c r="CZU83" s="72"/>
      <c r="DAG83" s="72"/>
      <c r="DAH83" s="73"/>
      <c r="DAI83" s="548"/>
      <c r="DAJ83" s="72"/>
      <c r="DAK83" s="72"/>
      <c r="DAW83" s="72"/>
      <c r="DAX83" s="73"/>
      <c r="DAY83" s="548"/>
      <c r="DAZ83" s="72"/>
      <c r="DBA83" s="72"/>
      <c r="DBM83" s="72"/>
      <c r="DBN83" s="73"/>
      <c r="DBO83" s="548"/>
      <c r="DBP83" s="72"/>
      <c r="DBQ83" s="72"/>
      <c r="DCC83" s="72"/>
      <c r="DCD83" s="73"/>
      <c r="DCE83" s="548"/>
      <c r="DCF83" s="72"/>
      <c r="DCG83" s="72"/>
      <c r="DCS83" s="72"/>
      <c r="DCT83" s="73"/>
      <c r="DCU83" s="548"/>
      <c r="DCV83" s="72"/>
      <c r="DCW83" s="72"/>
      <c r="DDI83" s="72"/>
      <c r="DDJ83" s="73"/>
      <c r="DDK83" s="548"/>
      <c r="DDL83" s="72"/>
      <c r="DDM83" s="72"/>
      <c r="DDY83" s="72"/>
      <c r="DDZ83" s="73"/>
      <c r="DEA83" s="548"/>
      <c r="DEB83" s="72"/>
      <c r="DEC83" s="72"/>
      <c r="DEO83" s="72"/>
      <c r="DEP83" s="73"/>
      <c r="DEQ83" s="548"/>
      <c r="DER83" s="72"/>
      <c r="DES83" s="72"/>
      <c r="DFE83" s="72"/>
      <c r="DFF83" s="73"/>
      <c r="DFG83" s="548"/>
      <c r="DFH83" s="72"/>
      <c r="DFI83" s="72"/>
      <c r="DFU83" s="72"/>
      <c r="DFV83" s="73"/>
      <c r="DFW83" s="548"/>
      <c r="DFX83" s="72"/>
      <c r="DFY83" s="72"/>
      <c r="DGK83" s="72"/>
      <c r="DGL83" s="73"/>
      <c r="DGM83" s="548"/>
      <c r="DGN83" s="72"/>
      <c r="DGO83" s="72"/>
      <c r="DHA83" s="72"/>
      <c r="DHB83" s="73"/>
      <c r="DHC83" s="548"/>
      <c r="DHD83" s="72"/>
      <c r="DHE83" s="72"/>
      <c r="DHQ83" s="72"/>
      <c r="DHR83" s="73"/>
      <c r="DHS83" s="548"/>
      <c r="DHT83" s="72"/>
      <c r="DHU83" s="72"/>
      <c r="DIG83" s="72"/>
      <c r="DIH83" s="73"/>
      <c r="DII83" s="548"/>
      <c r="DIJ83" s="72"/>
      <c r="DIK83" s="72"/>
      <c r="DIW83" s="72"/>
      <c r="DIX83" s="73"/>
      <c r="DIY83" s="548"/>
      <c r="DIZ83" s="72"/>
      <c r="DJA83" s="72"/>
      <c r="DJM83" s="72"/>
      <c r="DJN83" s="73"/>
      <c r="DJO83" s="548"/>
      <c r="DJP83" s="72"/>
      <c r="DJQ83" s="72"/>
      <c r="DKC83" s="72"/>
      <c r="DKD83" s="73"/>
      <c r="DKE83" s="548"/>
      <c r="DKF83" s="72"/>
      <c r="DKG83" s="72"/>
      <c r="DKS83" s="72"/>
      <c r="DKT83" s="73"/>
      <c r="DKU83" s="548"/>
      <c r="DKV83" s="72"/>
      <c r="DKW83" s="72"/>
      <c r="DLI83" s="72"/>
      <c r="DLJ83" s="73"/>
      <c r="DLK83" s="548"/>
      <c r="DLL83" s="72"/>
      <c r="DLM83" s="72"/>
      <c r="DLY83" s="72"/>
      <c r="DLZ83" s="73"/>
      <c r="DMA83" s="548"/>
      <c r="DMB83" s="72"/>
      <c r="DMC83" s="72"/>
      <c r="DMO83" s="72"/>
      <c r="DMP83" s="73"/>
      <c r="DMQ83" s="548"/>
      <c r="DMR83" s="72"/>
      <c r="DMS83" s="72"/>
      <c r="DNE83" s="72"/>
      <c r="DNF83" s="73"/>
      <c r="DNG83" s="548"/>
      <c r="DNH83" s="72"/>
      <c r="DNI83" s="72"/>
      <c r="DNU83" s="72"/>
      <c r="DNV83" s="73"/>
      <c r="DNW83" s="548"/>
      <c r="DNX83" s="72"/>
      <c r="DNY83" s="72"/>
      <c r="DOK83" s="72"/>
      <c r="DOL83" s="73"/>
      <c r="DOM83" s="548"/>
      <c r="DON83" s="72"/>
      <c r="DOO83" s="72"/>
      <c r="DPA83" s="72"/>
      <c r="DPB83" s="73"/>
      <c r="DPC83" s="548"/>
      <c r="DPD83" s="72"/>
      <c r="DPE83" s="72"/>
      <c r="DPQ83" s="72"/>
      <c r="DPR83" s="73"/>
      <c r="DPS83" s="548"/>
      <c r="DPT83" s="72"/>
      <c r="DPU83" s="72"/>
      <c r="DQG83" s="72"/>
      <c r="DQH83" s="73"/>
      <c r="DQI83" s="548"/>
      <c r="DQJ83" s="72"/>
      <c r="DQK83" s="72"/>
      <c r="DQW83" s="72"/>
      <c r="DQX83" s="73"/>
      <c r="DQY83" s="548"/>
      <c r="DQZ83" s="72"/>
      <c r="DRA83" s="72"/>
      <c r="DRM83" s="72"/>
      <c r="DRN83" s="73"/>
      <c r="DRO83" s="548"/>
      <c r="DRP83" s="72"/>
      <c r="DRQ83" s="72"/>
      <c r="DSC83" s="72"/>
      <c r="DSD83" s="73"/>
      <c r="DSE83" s="548"/>
      <c r="DSF83" s="72"/>
      <c r="DSG83" s="72"/>
      <c r="DSS83" s="72"/>
      <c r="DST83" s="73"/>
      <c r="DSU83" s="548"/>
      <c r="DSV83" s="72"/>
      <c r="DSW83" s="72"/>
      <c r="DTI83" s="72"/>
      <c r="DTJ83" s="73"/>
      <c r="DTK83" s="548"/>
      <c r="DTL83" s="72"/>
      <c r="DTM83" s="72"/>
      <c r="DTY83" s="72"/>
      <c r="DTZ83" s="73"/>
      <c r="DUA83" s="548"/>
      <c r="DUB83" s="72"/>
      <c r="DUC83" s="72"/>
      <c r="DUO83" s="72"/>
      <c r="DUP83" s="73"/>
      <c r="DUQ83" s="548"/>
      <c r="DUR83" s="72"/>
      <c r="DUS83" s="72"/>
      <c r="DVE83" s="72"/>
      <c r="DVF83" s="73"/>
      <c r="DVG83" s="548"/>
      <c r="DVH83" s="72"/>
      <c r="DVI83" s="72"/>
      <c r="DVU83" s="72"/>
      <c r="DVV83" s="73"/>
      <c r="DVW83" s="548"/>
      <c r="DVX83" s="72"/>
      <c r="DVY83" s="72"/>
      <c r="DWK83" s="72"/>
      <c r="DWL83" s="73"/>
      <c r="DWM83" s="548"/>
      <c r="DWN83" s="72"/>
      <c r="DWO83" s="72"/>
      <c r="DXA83" s="72"/>
      <c r="DXB83" s="73"/>
      <c r="DXC83" s="548"/>
      <c r="DXD83" s="72"/>
      <c r="DXE83" s="72"/>
      <c r="DXQ83" s="72"/>
      <c r="DXR83" s="73"/>
      <c r="DXS83" s="548"/>
      <c r="DXT83" s="72"/>
      <c r="DXU83" s="72"/>
      <c r="DYG83" s="72"/>
      <c r="DYH83" s="73"/>
      <c r="DYI83" s="548"/>
      <c r="DYJ83" s="72"/>
      <c r="DYK83" s="72"/>
      <c r="DYW83" s="72"/>
      <c r="DYX83" s="73"/>
      <c r="DYY83" s="548"/>
      <c r="DYZ83" s="72"/>
      <c r="DZA83" s="72"/>
      <c r="DZM83" s="72"/>
      <c r="DZN83" s="73"/>
      <c r="DZO83" s="548"/>
      <c r="DZP83" s="72"/>
      <c r="DZQ83" s="72"/>
      <c r="EAC83" s="72"/>
      <c r="EAD83" s="73"/>
      <c r="EAE83" s="548"/>
      <c r="EAF83" s="72"/>
      <c r="EAG83" s="72"/>
      <c r="EAS83" s="72"/>
      <c r="EAT83" s="73"/>
      <c r="EAU83" s="548"/>
      <c r="EAV83" s="72"/>
      <c r="EAW83" s="72"/>
      <c r="EBI83" s="72"/>
      <c r="EBJ83" s="73"/>
      <c r="EBK83" s="548"/>
      <c r="EBL83" s="72"/>
      <c r="EBM83" s="72"/>
      <c r="EBY83" s="72"/>
      <c r="EBZ83" s="73"/>
      <c r="ECA83" s="548"/>
      <c r="ECB83" s="72"/>
      <c r="ECC83" s="72"/>
      <c r="ECO83" s="72"/>
      <c r="ECP83" s="73"/>
      <c r="ECQ83" s="548"/>
      <c r="ECR83" s="72"/>
      <c r="ECS83" s="72"/>
      <c r="EDE83" s="72"/>
      <c r="EDF83" s="73"/>
      <c r="EDG83" s="548"/>
      <c r="EDH83" s="72"/>
      <c r="EDI83" s="72"/>
      <c r="EDU83" s="72"/>
      <c r="EDV83" s="73"/>
      <c r="EDW83" s="548"/>
      <c r="EDX83" s="72"/>
      <c r="EDY83" s="72"/>
      <c r="EEK83" s="72"/>
      <c r="EEL83" s="73"/>
      <c r="EEM83" s="548"/>
      <c r="EEN83" s="72"/>
      <c r="EEO83" s="72"/>
      <c r="EFA83" s="72"/>
      <c r="EFB83" s="73"/>
      <c r="EFC83" s="548"/>
      <c r="EFD83" s="72"/>
      <c r="EFE83" s="72"/>
      <c r="EFQ83" s="72"/>
      <c r="EFR83" s="73"/>
      <c r="EFS83" s="548"/>
      <c r="EFT83" s="72"/>
      <c r="EFU83" s="72"/>
      <c r="EGG83" s="72"/>
      <c r="EGH83" s="73"/>
      <c r="EGI83" s="548"/>
      <c r="EGJ83" s="72"/>
      <c r="EGK83" s="72"/>
      <c r="EGW83" s="72"/>
      <c r="EGX83" s="73"/>
      <c r="EGY83" s="548"/>
      <c r="EGZ83" s="72"/>
      <c r="EHA83" s="72"/>
      <c r="EHM83" s="72"/>
      <c r="EHN83" s="73"/>
      <c r="EHO83" s="548"/>
      <c r="EHP83" s="72"/>
      <c r="EHQ83" s="72"/>
      <c r="EIC83" s="72"/>
      <c r="EID83" s="73"/>
      <c r="EIE83" s="548"/>
      <c r="EIF83" s="72"/>
      <c r="EIG83" s="72"/>
      <c r="EIS83" s="72"/>
      <c r="EIT83" s="73"/>
      <c r="EIU83" s="548"/>
      <c r="EIV83" s="72"/>
      <c r="EIW83" s="72"/>
      <c r="EJI83" s="72"/>
      <c r="EJJ83" s="73"/>
      <c r="EJK83" s="548"/>
      <c r="EJL83" s="72"/>
      <c r="EJM83" s="72"/>
      <c r="EJY83" s="72"/>
      <c r="EJZ83" s="73"/>
      <c r="EKA83" s="548"/>
      <c r="EKB83" s="72"/>
      <c r="EKC83" s="72"/>
      <c r="EKO83" s="72"/>
      <c r="EKP83" s="73"/>
      <c r="EKQ83" s="548"/>
      <c r="EKR83" s="72"/>
      <c r="EKS83" s="72"/>
      <c r="ELE83" s="72"/>
      <c r="ELF83" s="73"/>
      <c r="ELG83" s="548"/>
      <c r="ELH83" s="72"/>
      <c r="ELI83" s="72"/>
      <c r="ELU83" s="72"/>
      <c r="ELV83" s="73"/>
      <c r="ELW83" s="548"/>
      <c r="ELX83" s="72"/>
      <c r="ELY83" s="72"/>
      <c r="EMK83" s="72"/>
      <c r="EML83" s="73"/>
      <c r="EMM83" s="548"/>
      <c r="EMN83" s="72"/>
      <c r="EMO83" s="72"/>
      <c r="ENA83" s="72"/>
      <c r="ENB83" s="73"/>
      <c r="ENC83" s="548"/>
      <c r="END83" s="72"/>
      <c r="ENE83" s="72"/>
      <c r="ENQ83" s="72"/>
      <c r="ENR83" s="73"/>
      <c r="ENS83" s="548"/>
      <c r="ENT83" s="72"/>
      <c r="ENU83" s="72"/>
      <c r="EOG83" s="72"/>
      <c r="EOH83" s="73"/>
      <c r="EOI83" s="548"/>
      <c r="EOJ83" s="72"/>
      <c r="EOK83" s="72"/>
      <c r="EOW83" s="72"/>
      <c r="EOX83" s="73"/>
      <c r="EOY83" s="548"/>
      <c r="EOZ83" s="72"/>
      <c r="EPA83" s="72"/>
      <c r="EPM83" s="72"/>
      <c r="EPN83" s="73"/>
      <c r="EPO83" s="548"/>
      <c r="EPP83" s="72"/>
      <c r="EPQ83" s="72"/>
      <c r="EQC83" s="72"/>
      <c r="EQD83" s="73"/>
      <c r="EQE83" s="548"/>
      <c r="EQF83" s="72"/>
      <c r="EQG83" s="72"/>
      <c r="EQS83" s="72"/>
      <c r="EQT83" s="73"/>
      <c r="EQU83" s="548"/>
      <c r="EQV83" s="72"/>
      <c r="EQW83" s="72"/>
      <c r="ERI83" s="72"/>
      <c r="ERJ83" s="73"/>
      <c r="ERK83" s="548"/>
      <c r="ERL83" s="72"/>
      <c r="ERM83" s="72"/>
      <c r="ERY83" s="72"/>
      <c r="ERZ83" s="73"/>
      <c r="ESA83" s="548"/>
      <c r="ESB83" s="72"/>
      <c r="ESC83" s="72"/>
      <c r="ESO83" s="72"/>
      <c r="ESP83" s="73"/>
      <c r="ESQ83" s="548"/>
      <c r="ESR83" s="72"/>
      <c r="ESS83" s="72"/>
      <c r="ETE83" s="72"/>
      <c r="ETF83" s="73"/>
      <c r="ETG83" s="548"/>
      <c r="ETH83" s="72"/>
      <c r="ETI83" s="72"/>
      <c r="ETU83" s="72"/>
      <c r="ETV83" s="73"/>
      <c r="ETW83" s="548"/>
      <c r="ETX83" s="72"/>
      <c r="ETY83" s="72"/>
      <c r="EUK83" s="72"/>
      <c r="EUL83" s="73"/>
      <c r="EUM83" s="548"/>
      <c r="EUN83" s="72"/>
      <c r="EUO83" s="72"/>
      <c r="EVA83" s="72"/>
      <c r="EVB83" s="73"/>
      <c r="EVC83" s="548"/>
      <c r="EVD83" s="72"/>
      <c r="EVE83" s="72"/>
      <c r="EVQ83" s="72"/>
      <c r="EVR83" s="73"/>
      <c r="EVS83" s="548"/>
      <c r="EVT83" s="72"/>
      <c r="EVU83" s="72"/>
      <c r="EWG83" s="72"/>
      <c r="EWH83" s="73"/>
      <c r="EWI83" s="548"/>
      <c r="EWJ83" s="72"/>
      <c r="EWK83" s="72"/>
      <c r="EWW83" s="72"/>
      <c r="EWX83" s="73"/>
      <c r="EWY83" s="548"/>
      <c r="EWZ83" s="72"/>
      <c r="EXA83" s="72"/>
      <c r="EXM83" s="72"/>
      <c r="EXN83" s="73"/>
      <c r="EXO83" s="548"/>
      <c r="EXP83" s="72"/>
      <c r="EXQ83" s="72"/>
      <c r="EYC83" s="72"/>
      <c r="EYD83" s="73"/>
      <c r="EYE83" s="548"/>
      <c r="EYF83" s="72"/>
      <c r="EYG83" s="72"/>
      <c r="EYS83" s="72"/>
      <c r="EYT83" s="73"/>
      <c r="EYU83" s="548"/>
      <c r="EYV83" s="72"/>
      <c r="EYW83" s="72"/>
      <c r="EZI83" s="72"/>
      <c r="EZJ83" s="73"/>
      <c r="EZK83" s="548"/>
      <c r="EZL83" s="72"/>
      <c r="EZM83" s="72"/>
      <c r="EZY83" s="72"/>
      <c r="EZZ83" s="73"/>
      <c r="FAA83" s="548"/>
      <c r="FAB83" s="72"/>
      <c r="FAC83" s="72"/>
      <c r="FAO83" s="72"/>
      <c r="FAP83" s="73"/>
      <c r="FAQ83" s="548"/>
      <c r="FAR83" s="72"/>
      <c r="FAS83" s="72"/>
      <c r="FBE83" s="72"/>
      <c r="FBF83" s="73"/>
      <c r="FBG83" s="548"/>
      <c r="FBH83" s="72"/>
      <c r="FBI83" s="72"/>
      <c r="FBU83" s="72"/>
      <c r="FBV83" s="73"/>
      <c r="FBW83" s="548"/>
      <c r="FBX83" s="72"/>
      <c r="FBY83" s="72"/>
      <c r="FCK83" s="72"/>
      <c r="FCL83" s="73"/>
      <c r="FCM83" s="548"/>
      <c r="FCN83" s="72"/>
      <c r="FCO83" s="72"/>
      <c r="FDA83" s="72"/>
      <c r="FDB83" s="73"/>
      <c r="FDC83" s="548"/>
      <c r="FDD83" s="72"/>
      <c r="FDE83" s="72"/>
      <c r="FDQ83" s="72"/>
      <c r="FDR83" s="73"/>
      <c r="FDS83" s="548"/>
      <c r="FDT83" s="72"/>
      <c r="FDU83" s="72"/>
      <c r="FEG83" s="72"/>
      <c r="FEH83" s="73"/>
      <c r="FEI83" s="548"/>
      <c r="FEJ83" s="72"/>
      <c r="FEK83" s="72"/>
      <c r="FEW83" s="72"/>
      <c r="FEX83" s="73"/>
      <c r="FEY83" s="548"/>
      <c r="FEZ83" s="72"/>
      <c r="FFA83" s="72"/>
      <c r="FFM83" s="72"/>
      <c r="FFN83" s="73"/>
      <c r="FFO83" s="548"/>
      <c r="FFP83" s="72"/>
      <c r="FFQ83" s="72"/>
      <c r="FGC83" s="72"/>
      <c r="FGD83" s="73"/>
      <c r="FGE83" s="548"/>
      <c r="FGF83" s="72"/>
      <c r="FGG83" s="72"/>
      <c r="FGS83" s="72"/>
      <c r="FGT83" s="73"/>
      <c r="FGU83" s="548"/>
      <c r="FGV83" s="72"/>
      <c r="FGW83" s="72"/>
      <c r="FHI83" s="72"/>
      <c r="FHJ83" s="73"/>
      <c r="FHK83" s="548"/>
      <c r="FHL83" s="72"/>
      <c r="FHM83" s="72"/>
      <c r="FHY83" s="72"/>
      <c r="FHZ83" s="73"/>
      <c r="FIA83" s="548"/>
      <c r="FIB83" s="72"/>
      <c r="FIC83" s="72"/>
      <c r="FIO83" s="72"/>
      <c r="FIP83" s="73"/>
      <c r="FIQ83" s="548"/>
      <c r="FIR83" s="72"/>
      <c r="FIS83" s="72"/>
      <c r="FJE83" s="72"/>
      <c r="FJF83" s="73"/>
      <c r="FJG83" s="548"/>
      <c r="FJH83" s="72"/>
      <c r="FJI83" s="72"/>
      <c r="FJU83" s="72"/>
      <c r="FJV83" s="73"/>
      <c r="FJW83" s="548"/>
      <c r="FJX83" s="72"/>
      <c r="FJY83" s="72"/>
      <c r="FKK83" s="72"/>
      <c r="FKL83" s="73"/>
      <c r="FKM83" s="548"/>
      <c r="FKN83" s="72"/>
      <c r="FKO83" s="72"/>
      <c r="FLA83" s="72"/>
      <c r="FLB83" s="73"/>
      <c r="FLC83" s="548"/>
      <c r="FLD83" s="72"/>
      <c r="FLE83" s="72"/>
      <c r="FLQ83" s="72"/>
      <c r="FLR83" s="73"/>
      <c r="FLS83" s="548"/>
      <c r="FLT83" s="72"/>
      <c r="FLU83" s="72"/>
      <c r="FMG83" s="72"/>
      <c r="FMH83" s="73"/>
      <c r="FMI83" s="548"/>
      <c r="FMJ83" s="72"/>
      <c r="FMK83" s="72"/>
      <c r="FMW83" s="72"/>
      <c r="FMX83" s="73"/>
      <c r="FMY83" s="548"/>
      <c r="FMZ83" s="72"/>
      <c r="FNA83" s="72"/>
      <c r="FNM83" s="72"/>
      <c r="FNN83" s="73"/>
      <c r="FNO83" s="548"/>
      <c r="FNP83" s="72"/>
      <c r="FNQ83" s="72"/>
      <c r="FOC83" s="72"/>
      <c r="FOD83" s="73"/>
      <c r="FOE83" s="548"/>
      <c r="FOF83" s="72"/>
      <c r="FOG83" s="72"/>
      <c r="FOS83" s="72"/>
      <c r="FOT83" s="73"/>
      <c r="FOU83" s="548"/>
      <c r="FOV83" s="72"/>
      <c r="FOW83" s="72"/>
      <c r="FPI83" s="72"/>
      <c r="FPJ83" s="73"/>
      <c r="FPK83" s="548"/>
      <c r="FPL83" s="72"/>
      <c r="FPM83" s="72"/>
      <c r="FPY83" s="72"/>
      <c r="FPZ83" s="73"/>
      <c r="FQA83" s="548"/>
      <c r="FQB83" s="72"/>
      <c r="FQC83" s="72"/>
      <c r="FQO83" s="72"/>
      <c r="FQP83" s="73"/>
      <c r="FQQ83" s="548"/>
      <c r="FQR83" s="72"/>
      <c r="FQS83" s="72"/>
      <c r="FRE83" s="72"/>
      <c r="FRF83" s="73"/>
      <c r="FRG83" s="548"/>
      <c r="FRH83" s="72"/>
      <c r="FRI83" s="72"/>
      <c r="FRU83" s="72"/>
      <c r="FRV83" s="73"/>
      <c r="FRW83" s="548"/>
      <c r="FRX83" s="72"/>
      <c r="FRY83" s="72"/>
      <c r="FSK83" s="72"/>
      <c r="FSL83" s="73"/>
      <c r="FSM83" s="548"/>
      <c r="FSN83" s="72"/>
      <c r="FSO83" s="72"/>
      <c r="FTA83" s="72"/>
      <c r="FTB83" s="73"/>
      <c r="FTC83" s="548"/>
      <c r="FTD83" s="72"/>
      <c r="FTE83" s="72"/>
      <c r="FTQ83" s="72"/>
      <c r="FTR83" s="73"/>
      <c r="FTS83" s="548"/>
      <c r="FTT83" s="72"/>
      <c r="FTU83" s="72"/>
      <c r="FUG83" s="72"/>
      <c r="FUH83" s="73"/>
      <c r="FUI83" s="548"/>
      <c r="FUJ83" s="72"/>
      <c r="FUK83" s="72"/>
      <c r="FUW83" s="72"/>
      <c r="FUX83" s="73"/>
      <c r="FUY83" s="548"/>
      <c r="FUZ83" s="72"/>
      <c r="FVA83" s="72"/>
      <c r="FVM83" s="72"/>
      <c r="FVN83" s="73"/>
      <c r="FVO83" s="548"/>
      <c r="FVP83" s="72"/>
      <c r="FVQ83" s="72"/>
      <c r="FWC83" s="72"/>
      <c r="FWD83" s="73"/>
      <c r="FWE83" s="548"/>
      <c r="FWF83" s="72"/>
      <c r="FWG83" s="72"/>
      <c r="FWS83" s="72"/>
      <c r="FWT83" s="73"/>
      <c r="FWU83" s="548"/>
      <c r="FWV83" s="72"/>
      <c r="FWW83" s="72"/>
      <c r="FXI83" s="72"/>
      <c r="FXJ83" s="73"/>
      <c r="FXK83" s="548"/>
      <c r="FXL83" s="72"/>
      <c r="FXM83" s="72"/>
      <c r="FXY83" s="72"/>
      <c r="FXZ83" s="73"/>
      <c r="FYA83" s="548"/>
      <c r="FYB83" s="72"/>
      <c r="FYC83" s="72"/>
      <c r="FYO83" s="72"/>
      <c r="FYP83" s="73"/>
      <c r="FYQ83" s="548"/>
      <c r="FYR83" s="72"/>
      <c r="FYS83" s="72"/>
      <c r="FZE83" s="72"/>
      <c r="FZF83" s="73"/>
      <c r="FZG83" s="548"/>
      <c r="FZH83" s="72"/>
      <c r="FZI83" s="72"/>
      <c r="FZU83" s="72"/>
      <c r="FZV83" s="73"/>
      <c r="FZW83" s="548"/>
      <c r="FZX83" s="72"/>
      <c r="FZY83" s="72"/>
      <c r="GAK83" s="72"/>
      <c r="GAL83" s="73"/>
      <c r="GAM83" s="548"/>
      <c r="GAN83" s="72"/>
      <c r="GAO83" s="72"/>
      <c r="GBA83" s="72"/>
      <c r="GBB83" s="73"/>
      <c r="GBC83" s="548"/>
      <c r="GBD83" s="72"/>
      <c r="GBE83" s="72"/>
      <c r="GBQ83" s="72"/>
      <c r="GBR83" s="73"/>
      <c r="GBS83" s="548"/>
      <c r="GBT83" s="72"/>
      <c r="GBU83" s="72"/>
      <c r="GCG83" s="72"/>
      <c r="GCH83" s="73"/>
      <c r="GCI83" s="548"/>
      <c r="GCJ83" s="72"/>
      <c r="GCK83" s="72"/>
      <c r="GCW83" s="72"/>
      <c r="GCX83" s="73"/>
      <c r="GCY83" s="548"/>
      <c r="GCZ83" s="72"/>
      <c r="GDA83" s="72"/>
      <c r="GDM83" s="72"/>
      <c r="GDN83" s="73"/>
      <c r="GDO83" s="548"/>
      <c r="GDP83" s="72"/>
      <c r="GDQ83" s="72"/>
      <c r="GEC83" s="72"/>
      <c r="GED83" s="73"/>
      <c r="GEE83" s="548"/>
      <c r="GEF83" s="72"/>
      <c r="GEG83" s="72"/>
      <c r="GES83" s="72"/>
      <c r="GET83" s="73"/>
      <c r="GEU83" s="548"/>
      <c r="GEV83" s="72"/>
      <c r="GEW83" s="72"/>
      <c r="GFI83" s="72"/>
      <c r="GFJ83" s="73"/>
      <c r="GFK83" s="548"/>
      <c r="GFL83" s="72"/>
      <c r="GFM83" s="72"/>
      <c r="GFY83" s="72"/>
      <c r="GFZ83" s="73"/>
      <c r="GGA83" s="548"/>
      <c r="GGB83" s="72"/>
      <c r="GGC83" s="72"/>
      <c r="GGO83" s="72"/>
      <c r="GGP83" s="73"/>
      <c r="GGQ83" s="548"/>
      <c r="GGR83" s="72"/>
      <c r="GGS83" s="72"/>
      <c r="GHE83" s="72"/>
      <c r="GHF83" s="73"/>
      <c r="GHG83" s="548"/>
      <c r="GHH83" s="72"/>
      <c r="GHI83" s="72"/>
      <c r="GHU83" s="72"/>
      <c r="GHV83" s="73"/>
      <c r="GHW83" s="548"/>
      <c r="GHX83" s="72"/>
      <c r="GHY83" s="72"/>
      <c r="GIK83" s="72"/>
      <c r="GIL83" s="73"/>
      <c r="GIM83" s="548"/>
      <c r="GIN83" s="72"/>
      <c r="GIO83" s="72"/>
      <c r="GJA83" s="72"/>
      <c r="GJB83" s="73"/>
      <c r="GJC83" s="548"/>
      <c r="GJD83" s="72"/>
      <c r="GJE83" s="72"/>
      <c r="GJQ83" s="72"/>
      <c r="GJR83" s="73"/>
      <c r="GJS83" s="548"/>
      <c r="GJT83" s="72"/>
      <c r="GJU83" s="72"/>
      <c r="GKG83" s="72"/>
      <c r="GKH83" s="73"/>
      <c r="GKI83" s="548"/>
      <c r="GKJ83" s="72"/>
      <c r="GKK83" s="72"/>
      <c r="GKW83" s="72"/>
      <c r="GKX83" s="73"/>
      <c r="GKY83" s="548"/>
      <c r="GKZ83" s="72"/>
      <c r="GLA83" s="72"/>
      <c r="GLM83" s="72"/>
      <c r="GLN83" s="73"/>
      <c r="GLO83" s="548"/>
      <c r="GLP83" s="72"/>
      <c r="GLQ83" s="72"/>
      <c r="GMC83" s="72"/>
      <c r="GMD83" s="73"/>
      <c r="GME83" s="548"/>
      <c r="GMF83" s="72"/>
      <c r="GMG83" s="72"/>
      <c r="GMS83" s="72"/>
      <c r="GMT83" s="73"/>
      <c r="GMU83" s="548"/>
      <c r="GMV83" s="72"/>
      <c r="GMW83" s="72"/>
      <c r="GNI83" s="72"/>
      <c r="GNJ83" s="73"/>
      <c r="GNK83" s="548"/>
      <c r="GNL83" s="72"/>
      <c r="GNM83" s="72"/>
      <c r="GNY83" s="72"/>
      <c r="GNZ83" s="73"/>
      <c r="GOA83" s="548"/>
      <c r="GOB83" s="72"/>
      <c r="GOC83" s="72"/>
      <c r="GOO83" s="72"/>
      <c r="GOP83" s="73"/>
      <c r="GOQ83" s="548"/>
      <c r="GOR83" s="72"/>
      <c r="GOS83" s="72"/>
      <c r="GPE83" s="72"/>
      <c r="GPF83" s="73"/>
      <c r="GPG83" s="548"/>
      <c r="GPH83" s="72"/>
      <c r="GPI83" s="72"/>
      <c r="GPU83" s="72"/>
      <c r="GPV83" s="73"/>
      <c r="GPW83" s="548"/>
      <c r="GPX83" s="72"/>
      <c r="GPY83" s="72"/>
      <c r="GQK83" s="72"/>
      <c r="GQL83" s="73"/>
      <c r="GQM83" s="548"/>
      <c r="GQN83" s="72"/>
      <c r="GQO83" s="72"/>
      <c r="GRA83" s="72"/>
      <c r="GRB83" s="73"/>
      <c r="GRC83" s="548"/>
      <c r="GRD83" s="72"/>
      <c r="GRE83" s="72"/>
      <c r="GRQ83" s="72"/>
      <c r="GRR83" s="73"/>
      <c r="GRS83" s="548"/>
      <c r="GRT83" s="72"/>
      <c r="GRU83" s="72"/>
      <c r="GSG83" s="72"/>
      <c r="GSH83" s="73"/>
      <c r="GSI83" s="548"/>
      <c r="GSJ83" s="72"/>
      <c r="GSK83" s="72"/>
      <c r="GSW83" s="72"/>
      <c r="GSX83" s="73"/>
      <c r="GSY83" s="548"/>
      <c r="GSZ83" s="72"/>
      <c r="GTA83" s="72"/>
      <c r="GTM83" s="72"/>
      <c r="GTN83" s="73"/>
      <c r="GTO83" s="548"/>
      <c r="GTP83" s="72"/>
      <c r="GTQ83" s="72"/>
      <c r="GUC83" s="72"/>
      <c r="GUD83" s="73"/>
      <c r="GUE83" s="548"/>
      <c r="GUF83" s="72"/>
      <c r="GUG83" s="72"/>
      <c r="GUS83" s="72"/>
      <c r="GUT83" s="73"/>
      <c r="GUU83" s="548"/>
      <c r="GUV83" s="72"/>
      <c r="GUW83" s="72"/>
      <c r="GVI83" s="72"/>
      <c r="GVJ83" s="73"/>
      <c r="GVK83" s="548"/>
      <c r="GVL83" s="72"/>
      <c r="GVM83" s="72"/>
      <c r="GVY83" s="72"/>
      <c r="GVZ83" s="73"/>
      <c r="GWA83" s="548"/>
      <c r="GWB83" s="72"/>
      <c r="GWC83" s="72"/>
      <c r="GWO83" s="72"/>
      <c r="GWP83" s="73"/>
      <c r="GWQ83" s="548"/>
      <c r="GWR83" s="72"/>
      <c r="GWS83" s="72"/>
      <c r="GXE83" s="72"/>
      <c r="GXF83" s="73"/>
      <c r="GXG83" s="548"/>
      <c r="GXH83" s="72"/>
      <c r="GXI83" s="72"/>
      <c r="GXU83" s="72"/>
      <c r="GXV83" s="73"/>
      <c r="GXW83" s="548"/>
      <c r="GXX83" s="72"/>
      <c r="GXY83" s="72"/>
      <c r="GYK83" s="72"/>
      <c r="GYL83" s="73"/>
      <c r="GYM83" s="548"/>
      <c r="GYN83" s="72"/>
      <c r="GYO83" s="72"/>
      <c r="GZA83" s="72"/>
      <c r="GZB83" s="73"/>
      <c r="GZC83" s="548"/>
      <c r="GZD83" s="72"/>
      <c r="GZE83" s="72"/>
      <c r="GZQ83" s="72"/>
      <c r="GZR83" s="73"/>
      <c r="GZS83" s="548"/>
      <c r="GZT83" s="72"/>
      <c r="GZU83" s="72"/>
      <c r="HAG83" s="72"/>
      <c r="HAH83" s="73"/>
      <c r="HAI83" s="548"/>
      <c r="HAJ83" s="72"/>
      <c r="HAK83" s="72"/>
      <c r="HAW83" s="72"/>
      <c r="HAX83" s="73"/>
      <c r="HAY83" s="548"/>
      <c r="HAZ83" s="72"/>
      <c r="HBA83" s="72"/>
      <c r="HBM83" s="72"/>
      <c r="HBN83" s="73"/>
      <c r="HBO83" s="548"/>
      <c r="HBP83" s="72"/>
      <c r="HBQ83" s="72"/>
      <c r="HCC83" s="72"/>
      <c r="HCD83" s="73"/>
      <c r="HCE83" s="548"/>
      <c r="HCF83" s="72"/>
      <c r="HCG83" s="72"/>
      <c r="HCS83" s="72"/>
      <c r="HCT83" s="73"/>
      <c r="HCU83" s="548"/>
      <c r="HCV83" s="72"/>
      <c r="HCW83" s="72"/>
      <c r="HDI83" s="72"/>
      <c r="HDJ83" s="73"/>
      <c r="HDK83" s="548"/>
      <c r="HDL83" s="72"/>
      <c r="HDM83" s="72"/>
      <c r="HDY83" s="72"/>
      <c r="HDZ83" s="73"/>
      <c r="HEA83" s="548"/>
      <c r="HEB83" s="72"/>
      <c r="HEC83" s="72"/>
      <c r="HEO83" s="72"/>
      <c r="HEP83" s="73"/>
      <c r="HEQ83" s="548"/>
      <c r="HER83" s="72"/>
      <c r="HES83" s="72"/>
      <c r="HFE83" s="72"/>
      <c r="HFF83" s="73"/>
      <c r="HFG83" s="548"/>
      <c r="HFH83" s="72"/>
      <c r="HFI83" s="72"/>
      <c r="HFU83" s="72"/>
      <c r="HFV83" s="73"/>
      <c r="HFW83" s="548"/>
      <c r="HFX83" s="72"/>
      <c r="HFY83" s="72"/>
      <c r="HGK83" s="72"/>
      <c r="HGL83" s="73"/>
      <c r="HGM83" s="548"/>
      <c r="HGN83" s="72"/>
      <c r="HGO83" s="72"/>
      <c r="HHA83" s="72"/>
      <c r="HHB83" s="73"/>
      <c r="HHC83" s="548"/>
      <c r="HHD83" s="72"/>
      <c r="HHE83" s="72"/>
      <c r="HHQ83" s="72"/>
      <c r="HHR83" s="73"/>
      <c r="HHS83" s="548"/>
      <c r="HHT83" s="72"/>
      <c r="HHU83" s="72"/>
      <c r="HIG83" s="72"/>
      <c r="HIH83" s="73"/>
      <c r="HII83" s="548"/>
      <c r="HIJ83" s="72"/>
      <c r="HIK83" s="72"/>
      <c r="HIW83" s="72"/>
      <c r="HIX83" s="73"/>
      <c r="HIY83" s="548"/>
      <c r="HIZ83" s="72"/>
      <c r="HJA83" s="72"/>
      <c r="HJM83" s="72"/>
      <c r="HJN83" s="73"/>
      <c r="HJO83" s="548"/>
      <c r="HJP83" s="72"/>
      <c r="HJQ83" s="72"/>
      <c r="HKC83" s="72"/>
      <c r="HKD83" s="73"/>
      <c r="HKE83" s="548"/>
      <c r="HKF83" s="72"/>
      <c r="HKG83" s="72"/>
      <c r="HKS83" s="72"/>
      <c r="HKT83" s="73"/>
      <c r="HKU83" s="548"/>
      <c r="HKV83" s="72"/>
      <c r="HKW83" s="72"/>
      <c r="HLI83" s="72"/>
      <c r="HLJ83" s="73"/>
      <c r="HLK83" s="548"/>
      <c r="HLL83" s="72"/>
      <c r="HLM83" s="72"/>
      <c r="HLY83" s="72"/>
      <c r="HLZ83" s="73"/>
      <c r="HMA83" s="548"/>
      <c r="HMB83" s="72"/>
      <c r="HMC83" s="72"/>
      <c r="HMO83" s="72"/>
      <c r="HMP83" s="73"/>
      <c r="HMQ83" s="548"/>
      <c r="HMR83" s="72"/>
      <c r="HMS83" s="72"/>
      <c r="HNE83" s="72"/>
      <c r="HNF83" s="73"/>
      <c r="HNG83" s="548"/>
      <c r="HNH83" s="72"/>
      <c r="HNI83" s="72"/>
      <c r="HNU83" s="72"/>
      <c r="HNV83" s="73"/>
      <c r="HNW83" s="548"/>
      <c r="HNX83" s="72"/>
      <c r="HNY83" s="72"/>
      <c r="HOK83" s="72"/>
      <c r="HOL83" s="73"/>
      <c r="HOM83" s="548"/>
      <c r="HON83" s="72"/>
      <c r="HOO83" s="72"/>
      <c r="HPA83" s="72"/>
      <c r="HPB83" s="73"/>
      <c r="HPC83" s="548"/>
      <c r="HPD83" s="72"/>
      <c r="HPE83" s="72"/>
      <c r="HPQ83" s="72"/>
      <c r="HPR83" s="73"/>
      <c r="HPS83" s="548"/>
      <c r="HPT83" s="72"/>
      <c r="HPU83" s="72"/>
      <c r="HQG83" s="72"/>
      <c r="HQH83" s="73"/>
      <c r="HQI83" s="548"/>
      <c r="HQJ83" s="72"/>
      <c r="HQK83" s="72"/>
      <c r="HQW83" s="72"/>
      <c r="HQX83" s="73"/>
      <c r="HQY83" s="548"/>
      <c r="HQZ83" s="72"/>
      <c r="HRA83" s="72"/>
      <c r="HRM83" s="72"/>
      <c r="HRN83" s="73"/>
      <c r="HRO83" s="548"/>
      <c r="HRP83" s="72"/>
      <c r="HRQ83" s="72"/>
      <c r="HSC83" s="72"/>
      <c r="HSD83" s="73"/>
      <c r="HSE83" s="548"/>
      <c r="HSF83" s="72"/>
      <c r="HSG83" s="72"/>
      <c r="HSS83" s="72"/>
      <c r="HST83" s="73"/>
      <c r="HSU83" s="548"/>
      <c r="HSV83" s="72"/>
      <c r="HSW83" s="72"/>
      <c r="HTI83" s="72"/>
      <c r="HTJ83" s="73"/>
      <c r="HTK83" s="548"/>
      <c r="HTL83" s="72"/>
      <c r="HTM83" s="72"/>
      <c r="HTY83" s="72"/>
      <c r="HTZ83" s="73"/>
      <c r="HUA83" s="548"/>
      <c r="HUB83" s="72"/>
      <c r="HUC83" s="72"/>
      <c r="HUO83" s="72"/>
      <c r="HUP83" s="73"/>
      <c r="HUQ83" s="548"/>
      <c r="HUR83" s="72"/>
      <c r="HUS83" s="72"/>
      <c r="HVE83" s="72"/>
      <c r="HVF83" s="73"/>
      <c r="HVG83" s="548"/>
      <c r="HVH83" s="72"/>
      <c r="HVI83" s="72"/>
      <c r="HVU83" s="72"/>
      <c r="HVV83" s="73"/>
      <c r="HVW83" s="548"/>
      <c r="HVX83" s="72"/>
      <c r="HVY83" s="72"/>
      <c r="HWK83" s="72"/>
      <c r="HWL83" s="73"/>
      <c r="HWM83" s="548"/>
      <c r="HWN83" s="72"/>
      <c r="HWO83" s="72"/>
      <c r="HXA83" s="72"/>
      <c r="HXB83" s="73"/>
      <c r="HXC83" s="548"/>
      <c r="HXD83" s="72"/>
      <c r="HXE83" s="72"/>
      <c r="HXQ83" s="72"/>
      <c r="HXR83" s="73"/>
      <c r="HXS83" s="548"/>
      <c r="HXT83" s="72"/>
      <c r="HXU83" s="72"/>
      <c r="HYG83" s="72"/>
      <c r="HYH83" s="73"/>
      <c r="HYI83" s="548"/>
      <c r="HYJ83" s="72"/>
      <c r="HYK83" s="72"/>
      <c r="HYW83" s="72"/>
      <c r="HYX83" s="73"/>
      <c r="HYY83" s="548"/>
      <c r="HYZ83" s="72"/>
      <c r="HZA83" s="72"/>
      <c r="HZM83" s="72"/>
      <c r="HZN83" s="73"/>
      <c r="HZO83" s="548"/>
      <c r="HZP83" s="72"/>
      <c r="HZQ83" s="72"/>
      <c r="IAC83" s="72"/>
      <c r="IAD83" s="73"/>
      <c r="IAE83" s="548"/>
      <c r="IAF83" s="72"/>
      <c r="IAG83" s="72"/>
      <c r="IAS83" s="72"/>
      <c r="IAT83" s="73"/>
      <c r="IAU83" s="548"/>
      <c r="IAV83" s="72"/>
      <c r="IAW83" s="72"/>
      <c r="IBI83" s="72"/>
      <c r="IBJ83" s="73"/>
      <c r="IBK83" s="548"/>
      <c r="IBL83" s="72"/>
      <c r="IBM83" s="72"/>
      <c r="IBY83" s="72"/>
      <c r="IBZ83" s="73"/>
      <c r="ICA83" s="548"/>
      <c r="ICB83" s="72"/>
      <c r="ICC83" s="72"/>
      <c r="ICO83" s="72"/>
      <c r="ICP83" s="73"/>
      <c r="ICQ83" s="548"/>
      <c r="ICR83" s="72"/>
      <c r="ICS83" s="72"/>
      <c r="IDE83" s="72"/>
      <c r="IDF83" s="73"/>
      <c r="IDG83" s="548"/>
      <c r="IDH83" s="72"/>
      <c r="IDI83" s="72"/>
      <c r="IDU83" s="72"/>
      <c r="IDV83" s="73"/>
      <c r="IDW83" s="548"/>
      <c r="IDX83" s="72"/>
      <c r="IDY83" s="72"/>
      <c r="IEK83" s="72"/>
      <c r="IEL83" s="73"/>
      <c r="IEM83" s="548"/>
      <c r="IEN83" s="72"/>
      <c r="IEO83" s="72"/>
      <c r="IFA83" s="72"/>
      <c r="IFB83" s="73"/>
      <c r="IFC83" s="548"/>
      <c r="IFD83" s="72"/>
      <c r="IFE83" s="72"/>
      <c r="IFQ83" s="72"/>
      <c r="IFR83" s="73"/>
      <c r="IFS83" s="548"/>
      <c r="IFT83" s="72"/>
      <c r="IFU83" s="72"/>
      <c r="IGG83" s="72"/>
      <c r="IGH83" s="73"/>
      <c r="IGI83" s="548"/>
      <c r="IGJ83" s="72"/>
      <c r="IGK83" s="72"/>
      <c r="IGW83" s="72"/>
      <c r="IGX83" s="73"/>
      <c r="IGY83" s="548"/>
      <c r="IGZ83" s="72"/>
      <c r="IHA83" s="72"/>
      <c r="IHM83" s="72"/>
      <c r="IHN83" s="73"/>
      <c r="IHO83" s="548"/>
      <c r="IHP83" s="72"/>
      <c r="IHQ83" s="72"/>
      <c r="IIC83" s="72"/>
      <c r="IID83" s="73"/>
      <c r="IIE83" s="548"/>
      <c r="IIF83" s="72"/>
      <c r="IIG83" s="72"/>
      <c r="IIS83" s="72"/>
      <c r="IIT83" s="73"/>
      <c r="IIU83" s="548"/>
      <c r="IIV83" s="72"/>
      <c r="IIW83" s="72"/>
      <c r="IJI83" s="72"/>
      <c r="IJJ83" s="73"/>
      <c r="IJK83" s="548"/>
      <c r="IJL83" s="72"/>
      <c r="IJM83" s="72"/>
      <c r="IJY83" s="72"/>
      <c r="IJZ83" s="73"/>
      <c r="IKA83" s="548"/>
      <c r="IKB83" s="72"/>
      <c r="IKC83" s="72"/>
      <c r="IKO83" s="72"/>
      <c r="IKP83" s="73"/>
      <c r="IKQ83" s="548"/>
      <c r="IKR83" s="72"/>
      <c r="IKS83" s="72"/>
      <c r="ILE83" s="72"/>
      <c r="ILF83" s="73"/>
      <c r="ILG83" s="548"/>
      <c r="ILH83" s="72"/>
      <c r="ILI83" s="72"/>
      <c r="ILU83" s="72"/>
      <c r="ILV83" s="73"/>
      <c r="ILW83" s="548"/>
      <c r="ILX83" s="72"/>
      <c r="ILY83" s="72"/>
      <c r="IMK83" s="72"/>
      <c r="IML83" s="73"/>
      <c r="IMM83" s="548"/>
      <c r="IMN83" s="72"/>
      <c r="IMO83" s="72"/>
      <c r="INA83" s="72"/>
      <c r="INB83" s="73"/>
      <c r="INC83" s="548"/>
      <c r="IND83" s="72"/>
      <c r="INE83" s="72"/>
      <c r="INQ83" s="72"/>
      <c r="INR83" s="73"/>
      <c r="INS83" s="548"/>
      <c r="INT83" s="72"/>
      <c r="INU83" s="72"/>
      <c r="IOG83" s="72"/>
      <c r="IOH83" s="73"/>
      <c r="IOI83" s="548"/>
      <c r="IOJ83" s="72"/>
      <c r="IOK83" s="72"/>
      <c r="IOW83" s="72"/>
      <c r="IOX83" s="73"/>
      <c r="IOY83" s="548"/>
      <c r="IOZ83" s="72"/>
      <c r="IPA83" s="72"/>
      <c r="IPM83" s="72"/>
      <c r="IPN83" s="73"/>
      <c r="IPO83" s="548"/>
      <c r="IPP83" s="72"/>
      <c r="IPQ83" s="72"/>
      <c r="IQC83" s="72"/>
      <c r="IQD83" s="73"/>
      <c r="IQE83" s="548"/>
      <c r="IQF83" s="72"/>
      <c r="IQG83" s="72"/>
      <c r="IQS83" s="72"/>
      <c r="IQT83" s="73"/>
      <c r="IQU83" s="548"/>
      <c r="IQV83" s="72"/>
      <c r="IQW83" s="72"/>
      <c r="IRI83" s="72"/>
      <c r="IRJ83" s="73"/>
      <c r="IRK83" s="548"/>
      <c r="IRL83" s="72"/>
      <c r="IRM83" s="72"/>
      <c r="IRY83" s="72"/>
      <c r="IRZ83" s="73"/>
      <c r="ISA83" s="548"/>
      <c r="ISB83" s="72"/>
      <c r="ISC83" s="72"/>
      <c r="ISO83" s="72"/>
      <c r="ISP83" s="73"/>
      <c r="ISQ83" s="548"/>
      <c r="ISR83" s="72"/>
      <c r="ISS83" s="72"/>
      <c r="ITE83" s="72"/>
      <c r="ITF83" s="73"/>
      <c r="ITG83" s="548"/>
      <c r="ITH83" s="72"/>
      <c r="ITI83" s="72"/>
      <c r="ITU83" s="72"/>
      <c r="ITV83" s="73"/>
      <c r="ITW83" s="548"/>
      <c r="ITX83" s="72"/>
      <c r="ITY83" s="72"/>
      <c r="IUK83" s="72"/>
      <c r="IUL83" s="73"/>
      <c r="IUM83" s="548"/>
      <c r="IUN83" s="72"/>
      <c r="IUO83" s="72"/>
      <c r="IVA83" s="72"/>
      <c r="IVB83" s="73"/>
      <c r="IVC83" s="548"/>
      <c r="IVD83" s="72"/>
      <c r="IVE83" s="72"/>
      <c r="IVQ83" s="72"/>
      <c r="IVR83" s="73"/>
      <c r="IVS83" s="548"/>
      <c r="IVT83" s="72"/>
      <c r="IVU83" s="72"/>
      <c r="IWG83" s="72"/>
      <c r="IWH83" s="73"/>
      <c r="IWI83" s="548"/>
      <c r="IWJ83" s="72"/>
      <c r="IWK83" s="72"/>
      <c r="IWW83" s="72"/>
      <c r="IWX83" s="73"/>
      <c r="IWY83" s="548"/>
      <c r="IWZ83" s="72"/>
      <c r="IXA83" s="72"/>
      <c r="IXM83" s="72"/>
      <c r="IXN83" s="73"/>
      <c r="IXO83" s="548"/>
      <c r="IXP83" s="72"/>
      <c r="IXQ83" s="72"/>
      <c r="IYC83" s="72"/>
      <c r="IYD83" s="73"/>
      <c r="IYE83" s="548"/>
      <c r="IYF83" s="72"/>
      <c r="IYG83" s="72"/>
      <c r="IYS83" s="72"/>
      <c r="IYT83" s="73"/>
      <c r="IYU83" s="548"/>
      <c r="IYV83" s="72"/>
      <c r="IYW83" s="72"/>
      <c r="IZI83" s="72"/>
      <c r="IZJ83" s="73"/>
      <c r="IZK83" s="548"/>
      <c r="IZL83" s="72"/>
      <c r="IZM83" s="72"/>
      <c r="IZY83" s="72"/>
      <c r="IZZ83" s="73"/>
      <c r="JAA83" s="548"/>
      <c r="JAB83" s="72"/>
      <c r="JAC83" s="72"/>
      <c r="JAO83" s="72"/>
      <c r="JAP83" s="73"/>
      <c r="JAQ83" s="548"/>
      <c r="JAR83" s="72"/>
      <c r="JAS83" s="72"/>
      <c r="JBE83" s="72"/>
      <c r="JBF83" s="73"/>
      <c r="JBG83" s="548"/>
      <c r="JBH83" s="72"/>
      <c r="JBI83" s="72"/>
      <c r="JBU83" s="72"/>
      <c r="JBV83" s="73"/>
      <c r="JBW83" s="548"/>
      <c r="JBX83" s="72"/>
      <c r="JBY83" s="72"/>
      <c r="JCK83" s="72"/>
      <c r="JCL83" s="73"/>
      <c r="JCM83" s="548"/>
      <c r="JCN83" s="72"/>
      <c r="JCO83" s="72"/>
      <c r="JDA83" s="72"/>
      <c r="JDB83" s="73"/>
      <c r="JDC83" s="548"/>
      <c r="JDD83" s="72"/>
      <c r="JDE83" s="72"/>
      <c r="JDQ83" s="72"/>
      <c r="JDR83" s="73"/>
      <c r="JDS83" s="548"/>
      <c r="JDT83" s="72"/>
      <c r="JDU83" s="72"/>
      <c r="JEG83" s="72"/>
      <c r="JEH83" s="73"/>
      <c r="JEI83" s="548"/>
      <c r="JEJ83" s="72"/>
      <c r="JEK83" s="72"/>
      <c r="JEW83" s="72"/>
      <c r="JEX83" s="73"/>
      <c r="JEY83" s="548"/>
      <c r="JEZ83" s="72"/>
      <c r="JFA83" s="72"/>
      <c r="JFM83" s="72"/>
      <c r="JFN83" s="73"/>
      <c r="JFO83" s="548"/>
      <c r="JFP83" s="72"/>
      <c r="JFQ83" s="72"/>
      <c r="JGC83" s="72"/>
      <c r="JGD83" s="73"/>
      <c r="JGE83" s="548"/>
      <c r="JGF83" s="72"/>
      <c r="JGG83" s="72"/>
      <c r="JGS83" s="72"/>
      <c r="JGT83" s="73"/>
      <c r="JGU83" s="548"/>
      <c r="JGV83" s="72"/>
      <c r="JGW83" s="72"/>
      <c r="JHI83" s="72"/>
      <c r="JHJ83" s="73"/>
      <c r="JHK83" s="548"/>
      <c r="JHL83" s="72"/>
      <c r="JHM83" s="72"/>
      <c r="JHY83" s="72"/>
      <c r="JHZ83" s="73"/>
      <c r="JIA83" s="548"/>
      <c r="JIB83" s="72"/>
      <c r="JIC83" s="72"/>
      <c r="JIO83" s="72"/>
      <c r="JIP83" s="73"/>
      <c r="JIQ83" s="548"/>
      <c r="JIR83" s="72"/>
      <c r="JIS83" s="72"/>
      <c r="JJE83" s="72"/>
      <c r="JJF83" s="73"/>
      <c r="JJG83" s="548"/>
      <c r="JJH83" s="72"/>
      <c r="JJI83" s="72"/>
      <c r="JJU83" s="72"/>
      <c r="JJV83" s="73"/>
      <c r="JJW83" s="548"/>
      <c r="JJX83" s="72"/>
      <c r="JJY83" s="72"/>
      <c r="JKK83" s="72"/>
      <c r="JKL83" s="73"/>
      <c r="JKM83" s="548"/>
      <c r="JKN83" s="72"/>
      <c r="JKO83" s="72"/>
      <c r="JLA83" s="72"/>
      <c r="JLB83" s="73"/>
      <c r="JLC83" s="548"/>
      <c r="JLD83" s="72"/>
      <c r="JLE83" s="72"/>
      <c r="JLQ83" s="72"/>
      <c r="JLR83" s="73"/>
      <c r="JLS83" s="548"/>
      <c r="JLT83" s="72"/>
      <c r="JLU83" s="72"/>
      <c r="JMG83" s="72"/>
      <c r="JMH83" s="73"/>
      <c r="JMI83" s="548"/>
      <c r="JMJ83" s="72"/>
      <c r="JMK83" s="72"/>
      <c r="JMW83" s="72"/>
      <c r="JMX83" s="73"/>
      <c r="JMY83" s="548"/>
      <c r="JMZ83" s="72"/>
      <c r="JNA83" s="72"/>
      <c r="JNM83" s="72"/>
      <c r="JNN83" s="73"/>
      <c r="JNO83" s="548"/>
      <c r="JNP83" s="72"/>
      <c r="JNQ83" s="72"/>
      <c r="JOC83" s="72"/>
      <c r="JOD83" s="73"/>
      <c r="JOE83" s="548"/>
      <c r="JOF83" s="72"/>
      <c r="JOG83" s="72"/>
      <c r="JOS83" s="72"/>
      <c r="JOT83" s="73"/>
      <c r="JOU83" s="548"/>
      <c r="JOV83" s="72"/>
      <c r="JOW83" s="72"/>
      <c r="JPI83" s="72"/>
      <c r="JPJ83" s="73"/>
      <c r="JPK83" s="548"/>
      <c r="JPL83" s="72"/>
      <c r="JPM83" s="72"/>
      <c r="JPY83" s="72"/>
      <c r="JPZ83" s="73"/>
      <c r="JQA83" s="548"/>
      <c r="JQB83" s="72"/>
      <c r="JQC83" s="72"/>
      <c r="JQO83" s="72"/>
      <c r="JQP83" s="73"/>
      <c r="JQQ83" s="548"/>
      <c r="JQR83" s="72"/>
      <c r="JQS83" s="72"/>
      <c r="JRE83" s="72"/>
      <c r="JRF83" s="73"/>
      <c r="JRG83" s="548"/>
      <c r="JRH83" s="72"/>
      <c r="JRI83" s="72"/>
      <c r="JRU83" s="72"/>
      <c r="JRV83" s="73"/>
      <c r="JRW83" s="548"/>
      <c r="JRX83" s="72"/>
      <c r="JRY83" s="72"/>
      <c r="JSK83" s="72"/>
      <c r="JSL83" s="73"/>
      <c r="JSM83" s="548"/>
      <c r="JSN83" s="72"/>
      <c r="JSO83" s="72"/>
      <c r="JTA83" s="72"/>
      <c r="JTB83" s="73"/>
      <c r="JTC83" s="548"/>
      <c r="JTD83" s="72"/>
      <c r="JTE83" s="72"/>
      <c r="JTQ83" s="72"/>
      <c r="JTR83" s="73"/>
      <c r="JTS83" s="548"/>
      <c r="JTT83" s="72"/>
      <c r="JTU83" s="72"/>
      <c r="JUG83" s="72"/>
      <c r="JUH83" s="73"/>
      <c r="JUI83" s="548"/>
      <c r="JUJ83" s="72"/>
      <c r="JUK83" s="72"/>
      <c r="JUW83" s="72"/>
      <c r="JUX83" s="73"/>
      <c r="JUY83" s="548"/>
      <c r="JUZ83" s="72"/>
      <c r="JVA83" s="72"/>
      <c r="JVM83" s="72"/>
      <c r="JVN83" s="73"/>
      <c r="JVO83" s="548"/>
      <c r="JVP83" s="72"/>
      <c r="JVQ83" s="72"/>
      <c r="JWC83" s="72"/>
      <c r="JWD83" s="73"/>
      <c r="JWE83" s="548"/>
      <c r="JWF83" s="72"/>
      <c r="JWG83" s="72"/>
      <c r="JWS83" s="72"/>
      <c r="JWT83" s="73"/>
      <c r="JWU83" s="548"/>
      <c r="JWV83" s="72"/>
      <c r="JWW83" s="72"/>
      <c r="JXI83" s="72"/>
      <c r="JXJ83" s="73"/>
      <c r="JXK83" s="548"/>
      <c r="JXL83" s="72"/>
      <c r="JXM83" s="72"/>
      <c r="JXY83" s="72"/>
      <c r="JXZ83" s="73"/>
      <c r="JYA83" s="548"/>
      <c r="JYB83" s="72"/>
      <c r="JYC83" s="72"/>
      <c r="JYO83" s="72"/>
      <c r="JYP83" s="73"/>
      <c r="JYQ83" s="548"/>
      <c r="JYR83" s="72"/>
      <c r="JYS83" s="72"/>
      <c r="JZE83" s="72"/>
      <c r="JZF83" s="73"/>
      <c r="JZG83" s="548"/>
      <c r="JZH83" s="72"/>
      <c r="JZI83" s="72"/>
      <c r="JZU83" s="72"/>
      <c r="JZV83" s="73"/>
      <c r="JZW83" s="548"/>
      <c r="JZX83" s="72"/>
      <c r="JZY83" s="72"/>
      <c r="KAK83" s="72"/>
      <c r="KAL83" s="73"/>
      <c r="KAM83" s="548"/>
      <c r="KAN83" s="72"/>
      <c r="KAO83" s="72"/>
      <c r="KBA83" s="72"/>
      <c r="KBB83" s="73"/>
      <c r="KBC83" s="548"/>
      <c r="KBD83" s="72"/>
      <c r="KBE83" s="72"/>
      <c r="KBQ83" s="72"/>
      <c r="KBR83" s="73"/>
      <c r="KBS83" s="548"/>
      <c r="KBT83" s="72"/>
      <c r="KBU83" s="72"/>
      <c r="KCG83" s="72"/>
      <c r="KCH83" s="73"/>
      <c r="KCI83" s="548"/>
      <c r="KCJ83" s="72"/>
      <c r="KCK83" s="72"/>
      <c r="KCW83" s="72"/>
      <c r="KCX83" s="73"/>
      <c r="KCY83" s="548"/>
      <c r="KCZ83" s="72"/>
      <c r="KDA83" s="72"/>
      <c r="KDM83" s="72"/>
      <c r="KDN83" s="73"/>
      <c r="KDO83" s="548"/>
      <c r="KDP83" s="72"/>
      <c r="KDQ83" s="72"/>
      <c r="KEC83" s="72"/>
      <c r="KED83" s="73"/>
      <c r="KEE83" s="548"/>
      <c r="KEF83" s="72"/>
      <c r="KEG83" s="72"/>
      <c r="KES83" s="72"/>
      <c r="KET83" s="73"/>
      <c r="KEU83" s="548"/>
      <c r="KEV83" s="72"/>
      <c r="KEW83" s="72"/>
      <c r="KFI83" s="72"/>
      <c r="KFJ83" s="73"/>
      <c r="KFK83" s="548"/>
      <c r="KFL83" s="72"/>
      <c r="KFM83" s="72"/>
      <c r="KFY83" s="72"/>
      <c r="KFZ83" s="73"/>
      <c r="KGA83" s="548"/>
      <c r="KGB83" s="72"/>
      <c r="KGC83" s="72"/>
      <c r="KGO83" s="72"/>
      <c r="KGP83" s="73"/>
      <c r="KGQ83" s="548"/>
      <c r="KGR83" s="72"/>
      <c r="KGS83" s="72"/>
      <c r="KHE83" s="72"/>
      <c r="KHF83" s="73"/>
      <c r="KHG83" s="548"/>
      <c r="KHH83" s="72"/>
      <c r="KHI83" s="72"/>
      <c r="KHU83" s="72"/>
      <c r="KHV83" s="73"/>
      <c r="KHW83" s="548"/>
      <c r="KHX83" s="72"/>
      <c r="KHY83" s="72"/>
      <c r="KIK83" s="72"/>
      <c r="KIL83" s="73"/>
      <c r="KIM83" s="548"/>
      <c r="KIN83" s="72"/>
      <c r="KIO83" s="72"/>
      <c r="KJA83" s="72"/>
      <c r="KJB83" s="73"/>
      <c r="KJC83" s="548"/>
      <c r="KJD83" s="72"/>
      <c r="KJE83" s="72"/>
      <c r="KJQ83" s="72"/>
      <c r="KJR83" s="73"/>
      <c r="KJS83" s="548"/>
      <c r="KJT83" s="72"/>
      <c r="KJU83" s="72"/>
      <c r="KKG83" s="72"/>
      <c r="KKH83" s="73"/>
      <c r="KKI83" s="548"/>
      <c r="KKJ83" s="72"/>
      <c r="KKK83" s="72"/>
      <c r="KKW83" s="72"/>
      <c r="KKX83" s="73"/>
      <c r="KKY83" s="548"/>
      <c r="KKZ83" s="72"/>
      <c r="KLA83" s="72"/>
      <c r="KLM83" s="72"/>
      <c r="KLN83" s="73"/>
      <c r="KLO83" s="548"/>
      <c r="KLP83" s="72"/>
      <c r="KLQ83" s="72"/>
      <c r="KMC83" s="72"/>
      <c r="KMD83" s="73"/>
      <c r="KME83" s="548"/>
      <c r="KMF83" s="72"/>
      <c r="KMG83" s="72"/>
      <c r="KMS83" s="72"/>
      <c r="KMT83" s="73"/>
      <c r="KMU83" s="548"/>
      <c r="KMV83" s="72"/>
      <c r="KMW83" s="72"/>
      <c r="KNI83" s="72"/>
      <c r="KNJ83" s="73"/>
      <c r="KNK83" s="548"/>
      <c r="KNL83" s="72"/>
      <c r="KNM83" s="72"/>
      <c r="KNY83" s="72"/>
      <c r="KNZ83" s="73"/>
      <c r="KOA83" s="548"/>
      <c r="KOB83" s="72"/>
      <c r="KOC83" s="72"/>
      <c r="KOO83" s="72"/>
      <c r="KOP83" s="73"/>
      <c r="KOQ83" s="548"/>
      <c r="KOR83" s="72"/>
      <c r="KOS83" s="72"/>
      <c r="KPE83" s="72"/>
      <c r="KPF83" s="73"/>
      <c r="KPG83" s="548"/>
      <c r="KPH83" s="72"/>
      <c r="KPI83" s="72"/>
      <c r="KPU83" s="72"/>
      <c r="KPV83" s="73"/>
      <c r="KPW83" s="548"/>
      <c r="KPX83" s="72"/>
      <c r="KPY83" s="72"/>
      <c r="KQK83" s="72"/>
      <c r="KQL83" s="73"/>
      <c r="KQM83" s="548"/>
      <c r="KQN83" s="72"/>
      <c r="KQO83" s="72"/>
      <c r="KRA83" s="72"/>
      <c r="KRB83" s="73"/>
      <c r="KRC83" s="548"/>
      <c r="KRD83" s="72"/>
      <c r="KRE83" s="72"/>
      <c r="KRQ83" s="72"/>
      <c r="KRR83" s="73"/>
      <c r="KRS83" s="548"/>
      <c r="KRT83" s="72"/>
      <c r="KRU83" s="72"/>
      <c r="KSG83" s="72"/>
      <c r="KSH83" s="73"/>
      <c r="KSI83" s="548"/>
      <c r="KSJ83" s="72"/>
      <c r="KSK83" s="72"/>
      <c r="KSW83" s="72"/>
      <c r="KSX83" s="73"/>
      <c r="KSY83" s="548"/>
      <c r="KSZ83" s="72"/>
      <c r="KTA83" s="72"/>
      <c r="KTM83" s="72"/>
      <c r="KTN83" s="73"/>
      <c r="KTO83" s="548"/>
      <c r="KTP83" s="72"/>
      <c r="KTQ83" s="72"/>
      <c r="KUC83" s="72"/>
      <c r="KUD83" s="73"/>
      <c r="KUE83" s="548"/>
      <c r="KUF83" s="72"/>
      <c r="KUG83" s="72"/>
      <c r="KUS83" s="72"/>
      <c r="KUT83" s="73"/>
      <c r="KUU83" s="548"/>
      <c r="KUV83" s="72"/>
      <c r="KUW83" s="72"/>
      <c r="KVI83" s="72"/>
      <c r="KVJ83" s="73"/>
      <c r="KVK83" s="548"/>
      <c r="KVL83" s="72"/>
      <c r="KVM83" s="72"/>
      <c r="KVY83" s="72"/>
      <c r="KVZ83" s="73"/>
      <c r="KWA83" s="548"/>
      <c r="KWB83" s="72"/>
      <c r="KWC83" s="72"/>
      <c r="KWO83" s="72"/>
      <c r="KWP83" s="73"/>
      <c r="KWQ83" s="548"/>
      <c r="KWR83" s="72"/>
      <c r="KWS83" s="72"/>
      <c r="KXE83" s="72"/>
      <c r="KXF83" s="73"/>
      <c r="KXG83" s="548"/>
      <c r="KXH83" s="72"/>
      <c r="KXI83" s="72"/>
      <c r="KXU83" s="72"/>
      <c r="KXV83" s="73"/>
      <c r="KXW83" s="548"/>
      <c r="KXX83" s="72"/>
      <c r="KXY83" s="72"/>
      <c r="KYK83" s="72"/>
      <c r="KYL83" s="73"/>
      <c r="KYM83" s="548"/>
      <c r="KYN83" s="72"/>
      <c r="KYO83" s="72"/>
      <c r="KZA83" s="72"/>
      <c r="KZB83" s="73"/>
      <c r="KZC83" s="548"/>
      <c r="KZD83" s="72"/>
      <c r="KZE83" s="72"/>
      <c r="KZQ83" s="72"/>
      <c r="KZR83" s="73"/>
      <c r="KZS83" s="548"/>
      <c r="KZT83" s="72"/>
      <c r="KZU83" s="72"/>
      <c r="LAG83" s="72"/>
      <c r="LAH83" s="73"/>
      <c r="LAI83" s="548"/>
      <c r="LAJ83" s="72"/>
      <c r="LAK83" s="72"/>
      <c r="LAW83" s="72"/>
      <c r="LAX83" s="73"/>
      <c r="LAY83" s="548"/>
      <c r="LAZ83" s="72"/>
      <c r="LBA83" s="72"/>
      <c r="LBM83" s="72"/>
      <c r="LBN83" s="73"/>
      <c r="LBO83" s="548"/>
      <c r="LBP83" s="72"/>
      <c r="LBQ83" s="72"/>
      <c r="LCC83" s="72"/>
      <c r="LCD83" s="73"/>
      <c r="LCE83" s="548"/>
      <c r="LCF83" s="72"/>
      <c r="LCG83" s="72"/>
      <c r="LCS83" s="72"/>
      <c r="LCT83" s="73"/>
      <c r="LCU83" s="548"/>
      <c r="LCV83" s="72"/>
      <c r="LCW83" s="72"/>
      <c r="LDI83" s="72"/>
      <c r="LDJ83" s="73"/>
      <c r="LDK83" s="548"/>
      <c r="LDL83" s="72"/>
      <c r="LDM83" s="72"/>
      <c r="LDY83" s="72"/>
      <c r="LDZ83" s="73"/>
      <c r="LEA83" s="548"/>
      <c r="LEB83" s="72"/>
      <c r="LEC83" s="72"/>
      <c r="LEO83" s="72"/>
      <c r="LEP83" s="73"/>
      <c r="LEQ83" s="548"/>
      <c r="LER83" s="72"/>
      <c r="LES83" s="72"/>
      <c r="LFE83" s="72"/>
      <c r="LFF83" s="73"/>
      <c r="LFG83" s="548"/>
      <c r="LFH83" s="72"/>
      <c r="LFI83" s="72"/>
      <c r="LFU83" s="72"/>
      <c r="LFV83" s="73"/>
      <c r="LFW83" s="548"/>
      <c r="LFX83" s="72"/>
      <c r="LFY83" s="72"/>
      <c r="LGK83" s="72"/>
      <c r="LGL83" s="73"/>
      <c r="LGM83" s="548"/>
      <c r="LGN83" s="72"/>
      <c r="LGO83" s="72"/>
      <c r="LHA83" s="72"/>
      <c r="LHB83" s="73"/>
      <c r="LHC83" s="548"/>
      <c r="LHD83" s="72"/>
      <c r="LHE83" s="72"/>
      <c r="LHQ83" s="72"/>
      <c r="LHR83" s="73"/>
      <c r="LHS83" s="548"/>
      <c r="LHT83" s="72"/>
      <c r="LHU83" s="72"/>
      <c r="LIG83" s="72"/>
      <c r="LIH83" s="73"/>
      <c r="LII83" s="548"/>
      <c r="LIJ83" s="72"/>
      <c r="LIK83" s="72"/>
      <c r="LIW83" s="72"/>
      <c r="LIX83" s="73"/>
      <c r="LIY83" s="548"/>
      <c r="LIZ83" s="72"/>
      <c r="LJA83" s="72"/>
      <c r="LJM83" s="72"/>
      <c r="LJN83" s="73"/>
      <c r="LJO83" s="548"/>
      <c r="LJP83" s="72"/>
      <c r="LJQ83" s="72"/>
      <c r="LKC83" s="72"/>
      <c r="LKD83" s="73"/>
      <c r="LKE83" s="548"/>
      <c r="LKF83" s="72"/>
      <c r="LKG83" s="72"/>
      <c r="LKS83" s="72"/>
      <c r="LKT83" s="73"/>
      <c r="LKU83" s="548"/>
      <c r="LKV83" s="72"/>
      <c r="LKW83" s="72"/>
      <c r="LLI83" s="72"/>
      <c r="LLJ83" s="73"/>
      <c r="LLK83" s="548"/>
      <c r="LLL83" s="72"/>
      <c r="LLM83" s="72"/>
      <c r="LLY83" s="72"/>
      <c r="LLZ83" s="73"/>
      <c r="LMA83" s="548"/>
      <c r="LMB83" s="72"/>
      <c r="LMC83" s="72"/>
      <c r="LMO83" s="72"/>
      <c r="LMP83" s="73"/>
      <c r="LMQ83" s="548"/>
      <c r="LMR83" s="72"/>
      <c r="LMS83" s="72"/>
      <c r="LNE83" s="72"/>
      <c r="LNF83" s="73"/>
      <c r="LNG83" s="548"/>
      <c r="LNH83" s="72"/>
      <c r="LNI83" s="72"/>
      <c r="LNU83" s="72"/>
      <c r="LNV83" s="73"/>
      <c r="LNW83" s="548"/>
      <c r="LNX83" s="72"/>
      <c r="LNY83" s="72"/>
      <c r="LOK83" s="72"/>
      <c r="LOL83" s="73"/>
      <c r="LOM83" s="548"/>
      <c r="LON83" s="72"/>
      <c r="LOO83" s="72"/>
      <c r="LPA83" s="72"/>
      <c r="LPB83" s="73"/>
      <c r="LPC83" s="548"/>
      <c r="LPD83" s="72"/>
      <c r="LPE83" s="72"/>
      <c r="LPQ83" s="72"/>
      <c r="LPR83" s="73"/>
      <c r="LPS83" s="548"/>
      <c r="LPT83" s="72"/>
      <c r="LPU83" s="72"/>
      <c r="LQG83" s="72"/>
      <c r="LQH83" s="73"/>
      <c r="LQI83" s="548"/>
      <c r="LQJ83" s="72"/>
      <c r="LQK83" s="72"/>
      <c r="LQW83" s="72"/>
      <c r="LQX83" s="73"/>
      <c r="LQY83" s="548"/>
      <c r="LQZ83" s="72"/>
      <c r="LRA83" s="72"/>
      <c r="LRM83" s="72"/>
      <c r="LRN83" s="73"/>
      <c r="LRO83" s="548"/>
      <c r="LRP83" s="72"/>
      <c r="LRQ83" s="72"/>
      <c r="LSC83" s="72"/>
      <c r="LSD83" s="73"/>
      <c r="LSE83" s="548"/>
      <c r="LSF83" s="72"/>
      <c r="LSG83" s="72"/>
      <c r="LSS83" s="72"/>
      <c r="LST83" s="73"/>
      <c r="LSU83" s="548"/>
      <c r="LSV83" s="72"/>
      <c r="LSW83" s="72"/>
      <c r="LTI83" s="72"/>
      <c r="LTJ83" s="73"/>
      <c r="LTK83" s="548"/>
      <c r="LTL83" s="72"/>
      <c r="LTM83" s="72"/>
      <c r="LTY83" s="72"/>
      <c r="LTZ83" s="73"/>
      <c r="LUA83" s="548"/>
      <c r="LUB83" s="72"/>
      <c r="LUC83" s="72"/>
      <c r="LUO83" s="72"/>
      <c r="LUP83" s="73"/>
      <c r="LUQ83" s="548"/>
      <c r="LUR83" s="72"/>
      <c r="LUS83" s="72"/>
      <c r="LVE83" s="72"/>
      <c r="LVF83" s="73"/>
      <c r="LVG83" s="548"/>
      <c r="LVH83" s="72"/>
      <c r="LVI83" s="72"/>
      <c r="LVU83" s="72"/>
      <c r="LVV83" s="73"/>
      <c r="LVW83" s="548"/>
      <c r="LVX83" s="72"/>
      <c r="LVY83" s="72"/>
      <c r="LWK83" s="72"/>
      <c r="LWL83" s="73"/>
      <c r="LWM83" s="548"/>
      <c r="LWN83" s="72"/>
      <c r="LWO83" s="72"/>
      <c r="LXA83" s="72"/>
      <c r="LXB83" s="73"/>
      <c r="LXC83" s="548"/>
      <c r="LXD83" s="72"/>
      <c r="LXE83" s="72"/>
      <c r="LXQ83" s="72"/>
      <c r="LXR83" s="73"/>
      <c r="LXS83" s="548"/>
      <c r="LXT83" s="72"/>
      <c r="LXU83" s="72"/>
      <c r="LYG83" s="72"/>
      <c r="LYH83" s="73"/>
      <c r="LYI83" s="548"/>
      <c r="LYJ83" s="72"/>
      <c r="LYK83" s="72"/>
      <c r="LYW83" s="72"/>
      <c r="LYX83" s="73"/>
      <c r="LYY83" s="548"/>
      <c r="LYZ83" s="72"/>
      <c r="LZA83" s="72"/>
      <c r="LZM83" s="72"/>
      <c r="LZN83" s="73"/>
      <c r="LZO83" s="548"/>
      <c r="LZP83" s="72"/>
      <c r="LZQ83" s="72"/>
      <c r="MAC83" s="72"/>
      <c r="MAD83" s="73"/>
      <c r="MAE83" s="548"/>
      <c r="MAF83" s="72"/>
      <c r="MAG83" s="72"/>
      <c r="MAS83" s="72"/>
      <c r="MAT83" s="73"/>
      <c r="MAU83" s="548"/>
      <c r="MAV83" s="72"/>
      <c r="MAW83" s="72"/>
      <c r="MBI83" s="72"/>
      <c r="MBJ83" s="73"/>
      <c r="MBK83" s="548"/>
      <c r="MBL83" s="72"/>
      <c r="MBM83" s="72"/>
      <c r="MBY83" s="72"/>
      <c r="MBZ83" s="73"/>
      <c r="MCA83" s="548"/>
      <c r="MCB83" s="72"/>
      <c r="MCC83" s="72"/>
      <c r="MCO83" s="72"/>
      <c r="MCP83" s="73"/>
      <c r="MCQ83" s="548"/>
      <c r="MCR83" s="72"/>
      <c r="MCS83" s="72"/>
      <c r="MDE83" s="72"/>
      <c r="MDF83" s="73"/>
      <c r="MDG83" s="548"/>
      <c r="MDH83" s="72"/>
      <c r="MDI83" s="72"/>
      <c r="MDU83" s="72"/>
      <c r="MDV83" s="73"/>
      <c r="MDW83" s="548"/>
      <c r="MDX83" s="72"/>
      <c r="MDY83" s="72"/>
      <c r="MEK83" s="72"/>
      <c r="MEL83" s="73"/>
      <c r="MEM83" s="548"/>
      <c r="MEN83" s="72"/>
      <c r="MEO83" s="72"/>
      <c r="MFA83" s="72"/>
      <c r="MFB83" s="73"/>
      <c r="MFC83" s="548"/>
      <c r="MFD83" s="72"/>
      <c r="MFE83" s="72"/>
      <c r="MFQ83" s="72"/>
      <c r="MFR83" s="73"/>
      <c r="MFS83" s="548"/>
      <c r="MFT83" s="72"/>
      <c r="MFU83" s="72"/>
      <c r="MGG83" s="72"/>
      <c r="MGH83" s="73"/>
      <c r="MGI83" s="548"/>
      <c r="MGJ83" s="72"/>
      <c r="MGK83" s="72"/>
      <c r="MGW83" s="72"/>
      <c r="MGX83" s="73"/>
      <c r="MGY83" s="548"/>
      <c r="MGZ83" s="72"/>
      <c r="MHA83" s="72"/>
      <c r="MHM83" s="72"/>
      <c r="MHN83" s="73"/>
      <c r="MHO83" s="548"/>
      <c r="MHP83" s="72"/>
      <c r="MHQ83" s="72"/>
      <c r="MIC83" s="72"/>
      <c r="MID83" s="73"/>
      <c r="MIE83" s="548"/>
      <c r="MIF83" s="72"/>
      <c r="MIG83" s="72"/>
      <c r="MIS83" s="72"/>
      <c r="MIT83" s="73"/>
      <c r="MIU83" s="548"/>
      <c r="MIV83" s="72"/>
      <c r="MIW83" s="72"/>
      <c r="MJI83" s="72"/>
      <c r="MJJ83" s="73"/>
      <c r="MJK83" s="548"/>
      <c r="MJL83" s="72"/>
      <c r="MJM83" s="72"/>
      <c r="MJY83" s="72"/>
      <c r="MJZ83" s="73"/>
      <c r="MKA83" s="548"/>
      <c r="MKB83" s="72"/>
      <c r="MKC83" s="72"/>
      <c r="MKO83" s="72"/>
      <c r="MKP83" s="73"/>
      <c r="MKQ83" s="548"/>
      <c r="MKR83" s="72"/>
      <c r="MKS83" s="72"/>
      <c r="MLE83" s="72"/>
      <c r="MLF83" s="73"/>
      <c r="MLG83" s="548"/>
      <c r="MLH83" s="72"/>
      <c r="MLI83" s="72"/>
      <c r="MLU83" s="72"/>
      <c r="MLV83" s="73"/>
      <c r="MLW83" s="548"/>
      <c r="MLX83" s="72"/>
      <c r="MLY83" s="72"/>
      <c r="MMK83" s="72"/>
      <c r="MML83" s="73"/>
      <c r="MMM83" s="548"/>
      <c r="MMN83" s="72"/>
      <c r="MMO83" s="72"/>
      <c r="MNA83" s="72"/>
      <c r="MNB83" s="73"/>
      <c r="MNC83" s="548"/>
      <c r="MND83" s="72"/>
      <c r="MNE83" s="72"/>
      <c r="MNQ83" s="72"/>
      <c r="MNR83" s="73"/>
      <c r="MNS83" s="548"/>
      <c r="MNT83" s="72"/>
      <c r="MNU83" s="72"/>
      <c r="MOG83" s="72"/>
      <c r="MOH83" s="73"/>
      <c r="MOI83" s="548"/>
      <c r="MOJ83" s="72"/>
      <c r="MOK83" s="72"/>
      <c r="MOW83" s="72"/>
      <c r="MOX83" s="73"/>
      <c r="MOY83" s="548"/>
      <c r="MOZ83" s="72"/>
      <c r="MPA83" s="72"/>
      <c r="MPM83" s="72"/>
      <c r="MPN83" s="73"/>
      <c r="MPO83" s="548"/>
      <c r="MPP83" s="72"/>
      <c r="MPQ83" s="72"/>
      <c r="MQC83" s="72"/>
      <c r="MQD83" s="73"/>
      <c r="MQE83" s="548"/>
      <c r="MQF83" s="72"/>
      <c r="MQG83" s="72"/>
      <c r="MQS83" s="72"/>
      <c r="MQT83" s="73"/>
      <c r="MQU83" s="548"/>
      <c r="MQV83" s="72"/>
      <c r="MQW83" s="72"/>
      <c r="MRI83" s="72"/>
      <c r="MRJ83" s="73"/>
      <c r="MRK83" s="548"/>
      <c r="MRL83" s="72"/>
      <c r="MRM83" s="72"/>
      <c r="MRY83" s="72"/>
      <c r="MRZ83" s="73"/>
      <c r="MSA83" s="548"/>
      <c r="MSB83" s="72"/>
      <c r="MSC83" s="72"/>
      <c r="MSO83" s="72"/>
      <c r="MSP83" s="73"/>
      <c r="MSQ83" s="548"/>
      <c r="MSR83" s="72"/>
      <c r="MSS83" s="72"/>
      <c r="MTE83" s="72"/>
      <c r="MTF83" s="73"/>
      <c r="MTG83" s="548"/>
      <c r="MTH83" s="72"/>
      <c r="MTI83" s="72"/>
      <c r="MTU83" s="72"/>
      <c r="MTV83" s="73"/>
      <c r="MTW83" s="548"/>
      <c r="MTX83" s="72"/>
      <c r="MTY83" s="72"/>
      <c r="MUK83" s="72"/>
      <c r="MUL83" s="73"/>
      <c r="MUM83" s="548"/>
      <c r="MUN83" s="72"/>
      <c r="MUO83" s="72"/>
      <c r="MVA83" s="72"/>
      <c r="MVB83" s="73"/>
      <c r="MVC83" s="548"/>
      <c r="MVD83" s="72"/>
      <c r="MVE83" s="72"/>
      <c r="MVQ83" s="72"/>
      <c r="MVR83" s="73"/>
      <c r="MVS83" s="548"/>
      <c r="MVT83" s="72"/>
      <c r="MVU83" s="72"/>
      <c r="MWG83" s="72"/>
      <c r="MWH83" s="73"/>
      <c r="MWI83" s="548"/>
      <c r="MWJ83" s="72"/>
      <c r="MWK83" s="72"/>
      <c r="MWW83" s="72"/>
      <c r="MWX83" s="73"/>
      <c r="MWY83" s="548"/>
      <c r="MWZ83" s="72"/>
      <c r="MXA83" s="72"/>
      <c r="MXM83" s="72"/>
      <c r="MXN83" s="73"/>
      <c r="MXO83" s="548"/>
      <c r="MXP83" s="72"/>
      <c r="MXQ83" s="72"/>
      <c r="MYC83" s="72"/>
      <c r="MYD83" s="73"/>
      <c r="MYE83" s="548"/>
      <c r="MYF83" s="72"/>
      <c r="MYG83" s="72"/>
      <c r="MYS83" s="72"/>
      <c r="MYT83" s="73"/>
      <c r="MYU83" s="548"/>
      <c r="MYV83" s="72"/>
      <c r="MYW83" s="72"/>
      <c r="MZI83" s="72"/>
      <c r="MZJ83" s="73"/>
      <c r="MZK83" s="548"/>
      <c r="MZL83" s="72"/>
      <c r="MZM83" s="72"/>
      <c r="MZY83" s="72"/>
      <c r="MZZ83" s="73"/>
      <c r="NAA83" s="548"/>
      <c r="NAB83" s="72"/>
      <c r="NAC83" s="72"/>
      <c r="NAO83" s="72"/>
      <c r="NAP83" s="73"/>
      <c r="NAQ83" s="548"/>
      <c r="NAR83" s="72"/>
      <c r="NAS83" s="72"/>
      <c r="NBE83" s="72"/>
      <c r="NBF83" s="73"/>
      <c r="NBG83" s="548"/>
      <c r="NBH83" s="72"/>
      <c r="NBI83" s="72"/>
      <c r="NBU83" s="72"/>
      <c r="NBV83" s="73"/>
      <c r="NBW83" s="548"/>
      <c r="NBX83" s="72"/>
      <c r="NBY83" s="72"/>
      <c r="NCK83" s="72"/>
      <c r="NCL83" s="73"/>
      <c r="NCM83" s="548"/>
      <c r="NCN83" s="72"/>
      <c r="NCO83" s="72"/>
      <c r="NDA83" s="72"/>
      <c r="NDB83" s="73"/>
      <c r="NDC83" s="548"/>
      <c r="NDD83" s="72"/>
      <c r="NDE83" s="72"/>
      <c r="NDQ83" s="72"/>
      <c r="NDR83" s="73"/>
      <c r="NDS83" s="548"/>
      <c r="NDT83" s="72"/>
      <c r="NDU83" s="72"/>
      <c r="NEG83" s="72"/>
      <c r="NEH83" s="73"/>
      <c r="NEI83" s="548"/>
      <c r="NEJ83" s="72"/>
      <c r="NEK83" s="72"/>
      <c r="NEW83" s="72"/>
      <c r="NEX83" s="73"/>
      <c r="NEY83" s="548"/>
      <c r="NEZ83" s="72"/>
      <c r="NFA83" s="72"/>
      <c r="NFM83" s="72"/>
      <c r="NFN83" s="73"/>
      <c r="NFO83" s="548"/>
      <c r="NFP83" s="72"/>
      <c r="NFQ83" s="72"/>
      <c r="NGC83" s="72"/>
      <c r="NGD83" s="73"/>
      <c r="NGE83" s="548"/>
      <c r="NGF83" s="72"/>
      <c r="NGG83" s="72"/>
      <c r="NGS83" s="72"/>
      <c r="NGT83" s="73"/>
      <c r="NGU83" s="548"/>
      <c r="NGV83" s="72"/>
      <c r="NGW83" s="72"/>
      <c r="NHI83" s="72"/>
      <c r="NHJ83" s="73"/>
      <c r="NHK83" s="548"/>
      <c r="NHL83" s="72"/>
      <c r="NHM83" s="72"/>
      <c r="NHY83" s="72"/>
      <c r="NHZ83" s="73"/>
      <c r="NIA83" s="548"/>
      <c r="NIB83" s="72"/>
      <c r="NIC83" s="72"/>
      <c r="NIO83" s="72"/>
      <c r="NIP83" s="73"/>
      <c r="NIQ83" s="548"/>
      <c r="NIR83" s="72"/>
      <c r="NIS83" s="72"/>
      <c r="NJE83" s="72"/>
      <c r="NJF83" s="73"/>
      <c r="NJG83" s="548"/>
      <c r="NJH83" s="72"/>
      <c r="NJI83" s="72"/>
      <c r="NJU83" s="72"/>
      <c r="NJV83" s="73"/>
      <c r="NJW83" s="548"/>
      <c r="NJX83" s="72"/>
      <c r="NJY83" s="72"/>
      <c r="NKK83" s="72"/>
      <c r="NKL83" s="73"/>
      <c r="NKM83" s="548"/>
      <c r="NKN83" s="72"/>
      <c r="NKO83" s="72"/>
      <c r="NLA83" s="72"/>
      <c r="NLB83" s="73"/>
      <c r="NLC83" s="548"/>
      <c r="NLD83" s="72"/>
      <c r="NLE83" s="72"/>
      <c r="NLQ83" s="72"/>
      <c r="NLR83" s="73"/>
      <c r="NLS83" s="548"/>
      <c r="NLT83" s="72"/>
      <c r="NLU83" s="72"/>
      <c r="NMG83" s="72"/>
      <c r="NMH83" s="73"/>
      <c r="NMI83" s="548"/>
      <c r="NMJ83" s="72"/>
      <c r="NMK83" s="72"/>
      <c r="NMW83" s="72"/>
      <c r="NMX83" s="73"/>
      <c r="NMY83" s="548"/>
      <c r="NMZ83" s="72"/>
      <c r="NNA83" s="72"/>
      <c r="NNM83" s="72"/>
      <c r="NNN83" s="73"/>
      <c r="NNO83" s="548"/>
      <c r="NNP83" s="72"/>
      <c r="NNQ83" s="72"/>
      <c r="NOC83" s="72"/>
      <c r="NOD83" s="73"/>
      <c r="NOE83" s="548"/>
      <c r="NOF83" s="72"/>
      <c r="NOG83" s="72"/>
      <c r="NOS83" s="72"/>
      <c r="NOT83" s="73"/>
      <c r="NOU83" s="548"/>
      <c r="NOV83" s="72"/>
      <c r="NOW83" s="72"/>
      <c r="NPI83" s="72"/>
      <c r="NPJ83" s="73"/>
      <c r="NPK83" s="548"/>
      <c r="NPL83" s="72"/>
      <c r="NPM83" s="72"/>
      <c r="NPY83" s="72"/>
      <c r="NPZ83" s="73"/>
      <c r="NQA83" s="548"/>
      <c r="NQB83" s="72"/>
      <c r="NQC83" s="72"/>
      <c r="NQO83" s="72"/>
      <c r="NQP83" s="73"/>
      <c r="NQQ83" s="548"/>
      <c r="NQR83" s="72"/>
      <c r="NQS83" s="72"/>
      <c r="NRE83" s="72"/>
      <c r="NRF83" s="73"/>
      <c r="NRG83" s="548"/>
      <c r="NRH83" s="72"/>
      <c r="NRI83" s="72"/>
      <c r="NRU83" s="72"/>
      <c r="NRV83" s="73"/>
      <c r="NRW83" s="548"/>
      <c r="NRX83" s="72"/>
      <c r="NRY83" s="72"/>
      <c r="NSK83" s="72"/>
      <c r="NSL83" s="73"/>
      <c r="NSM83" s="548"/>
      <c r="NSN83" s="72"/>
      <c r="NSO83" s="72"/>
      <c r="NTA83" s="72"/>
      <c r="NTB83" s="73"/>
      <c r="NTC83" s="548"/>
      <c r="NTD83" s="72"/>
      <c r="NTE83" s="72"/>
      <c r="NTQ83" s="72"/>
      <c r="NTR83" s="73"/>
      <c r="NTS83" s="548"/>
      <c r="NTT83" s="72"/>
      <c r="NTU83" s="72"/>
      <c r="NUG83" s="72"/>
      <c r="NUH83" s="73"/>
      <c r="NUI83" s="548"/>
      <c r="NUJ83" s="72"/>
      <c r="NUK83" s="72"/>
      <c r="NUW83" s="72"/>
      <c r="NUX83" s="73"/>
      <c r="NUY83" s="548"/>
      <c r="NUZ83" s="72"/>
      <c r="NVA83" s="72"/>
      <c r="NVM83" s="72"/>
      <c r="NVN83" s="73"/>
      <c r="NVO83" s="548"/>
      <c r="NVP83" s="72"/>
      <c r="NVQ83" s="72"/>
      <c r="NWC83" s="72"/>
      <c r="NWD83" s="73"/>
      <c r="NWE83" s="548"/>
      <c r="NWF83" s="72"/>
      <c r="NWG83" s="72"/>
      <c r="NWS83" s="72"/>
      <c r="NWT83" s="73"/>
      <c r="NWU83" s="548"/>
      <c r="NWV83" s="72"/>
      <c r="NWW83" s="72"/>
      <c r="NXI83" s="72"/>
      <c r="NXJ83" s="73"/>
      <c r="NXK83" s="548"/>
      <c r="NXL83" s="72"/>
      <c r="NXM83" s="72"/>
      <c r="NXY83" s="72"/>
      <c r="NXZ83" s="73"/>
      <c r="NYA83" s="548"/>
      <c r="NYB83" s="72"/>
      <c r="NYC83" s="72"/>
      <c r="NYO83" s="72"/>
      <c r="NYP83" s="73"/>
      <c r="NYQ83" s="548"/>
      <c r="NYR83" s="72"/>
      <c r="NYS83" s="72"/>
      <c r="NZE83" s="72"/>
      <c r="NZF83" s="73"/>
      <c r="NZG83" s="548"/>
      <c r="NZH83" s="72"/>
      <c r="NZI83" s="72"/>
      <c r="NZU83" s="72"/>
      <c r="NZV83" s="73"/>
      <c r="NZW83" s="548"/>
      <c r="NZX83" s="72"/>
      <c r="NZY83" s="72"/>
      <c r="OAK83" s="72"/>
      <c r="OAL83" s="73"/>
      <c r="OAM83" s="548"/>
      <c r="OAN83" s="72"/>
      <c r="OAO83" s="72"/>
      <c r="OBA83" s="72"/>
      <c r="OBB83" s="73"/>
      <c r="OBC83" s="548"/>
      <c r="OBD83" s="72"/>
      <c r="OBE83" s="72"/>
      <c r="OBQ83" s="72"/>
      <c r="OBR83" s="73"/>
      <c r="OBS83" s="548"/>
      <c r="OBT83" s="72"/>
      <c r="OBU83" s="72"/>
      <c r="OCG83" s="72"/>
      <c r="OCH83" s="73"/>
      <c r="OCI83" s="548"/>
      <c r="OCJ83" s="72"/>
      <c r="OCK83" s="72"/>
      <c r="OCW83" s="72"/>
      <c r="OCX83" s="73"/>
      <c r="OCY83" s="548"/>
      <c r="OCZ83" s="72"/>
      <c r="ODA83" s="72"/>
      <c r="ODM83" s="72"/>
      <c r="ODN83" s="73"/>
      <c r="ODO83" s="548"/>
      <c r="ODP83" s="72"/>
      <c r="ODQ83" s="72"/>
      <c r="OEC83" s="72"/>
      <c r="OED83" s="73"/>
      <c r="OEE83" s="548"/>
      <c r="OEF83" s="72"/>
      <c r="OEG83" s="72"/>
      <c r="OES83" s="72"/>
      <c r="OET83" s="73"/>
      <c r="OEU83" s="548"/>
      <c r="OEV83" s="72"/>
      <c r="OEW83" s="72"/>
      <c r="OFI83" s="72"/>
      <c r="OFJ83" s="73"/>
      <c r="OFK83" s="548"/>
      <c r="OFL83" s="72"/>
      <c r="OFM83" s="72"/>
      <c r="OFY83" s="72"/>
      <c r="OFZ83" s="73"/>
      <c r="OGA83" s="548"/>
      <c r="OGB83" s="72"/>
      <c r="OGC83" s="72"/>
      <c r="OGO83" s="72"/>
      <c r="OGP83" s="73"/>
      <c r="OGQ83" s="548"/>
      <c r="OGR83" s="72"/>
      <c r="OGS83" s="72"/>
      <c r="OHE83" s="72"/>
      <c r="OHF83" s="73"/>
      <c r="OHG83" s="548"/>
      <c r="OHH83" s="72"/>
      <c r="OHI83" s="72"/>
      <c r="OHU83" s="72"/>
      <c r="OHV83" s="73"/>
      <c r="OHW83" s="548"/>
      <c r="OHX83" s="72"/>
      <c r="OHY83" s="72"/>
      <c r="OIK83" s="72"/>
      <c r="OIL83" s="73"/>
      <c r="OIM83" s="548"/>
      <c r="OIN83" s="72"/>
      <c r="OIO83" s="72"/>
      <c r="OJA83" s="72"/>
      <c r="OJB83" s="73"/>
      <c r="OJC83" s="548"/>
      <c r="OJD83" s="72"/>
      <c r="OJE83" s="72"/>
      <c r="OJQ83" s="72"/>
      <c r="OJR83" s="73"/>
      <c r="OJS83" s="548"/>
      <c r="OJT83" s="72"/>
      <c r="OJU83" s="72"/>
      <c r="OKG83" s="72"/>
      <c r="OKH83" s="73"/>
      <c r="OKI83" s="548"/>
      <c r="OKJ83" s="72"/>
      <c r="OKK83" s="72"/>
      <c r="OKW83" s="72"/>
      <c r="OKX83" s="73"/>
      <c r="OKY83" s="548"/>
      <c r="OKZ83" s="72"/>
      <c r="OLA83" s="72"/>
      <c r="OLM83" s="72"/>
      <c r="OLN83" s="73"/>
      <c r="OLO83" s="548"/>
      <c r="OLP83" s="72"/>
      <c r="OLQ83" s="72"/>
      <c r="OMC83" s="72"/>
      <c r="OMD83" s="73"/>
      <c r="OME83" s="548"/>
      <c r="OMF83" s="72"/>
      <c r="OMG83" s="72"/>
      <c r="OMS83" s="72"/>
      <c r="OMT83" s="73"/>
      <c r="OMU83" s="548"/>
      <c r="OMV83" s="72"/>
      <c r="OMW83" s="72"/>
      <c r="ONI83" s="72"/>
      <c r="ONJ83" s="73"/>
      <c r="ONK83" s="548"/>
      <c r="ONL83" s="72"/>
      <c r="ONM83" s="72"/>
      <c r="ONY83" s="72"/>
      <c r="ONZ83" s="73"/>
      <c r="OOA83" s="548"/>
      <c r="OOB83" s="72"/>
      <c r="OOC83" s="72"/>
      <c r="OOO83" s="72"/>
      <c r="OOP83" s="73"/>
      <c r="OOQ83" s="548"/>
      <c r="OOR83" s="72"/>
      <c r="OOS83" s="72"/>
      <c r="OPE83" s="72"/>
      <c r="OPF83" s="73"/>
      <c r="OPG83" s="548"/>
      <c r="OPH83" s="72"/>
      <c r="OPI83" s="72"/>
      <c r="OPU83" s="72"/>
      <c r="OPV83" s="73"/>
      <c r="OPW83" s="548"/>
      <c r="OPX83" s="72"/>
      <c r="OPY83" s="72"/>
      <c r="OQK83" s="72"/>
      <c r="OQL83" s="73"/>
      <c r="OQM83" s="548"/>
      <c r="OQN83" s="72"/>
      <c r="OQO83" s="72"/>
      <c r="ORA83" s="72"/>
      <c r="ORB83" s="73"/>
      <c r="ORC83" s="548"/>
      <c r="ORD83" s="72"/>
      <c r="ORE83" s="72"/>
      <c r="ORQ83" s="72"/>
      <c r="ORR83" s="73"/>
      <c r="ORS83" s="548"/>
      <c r="ORT83" s="72"/>
      <c r="ORU83" s="72"/>
      <c r="OSG83" s="72"/>
      <c r="OSH83" s="73"/>
      <c r="OSI83" s="548"/>
      <c r="OSJ83" s="72"/>
      <c r="OSK83" s="72"/>
      <c r="OSW83" s="72"/>
      <c r="OSX83" s="73"/>
      <c r="OSY83" s="548"/>
      <c r="OSZ83" s="72"/>
      <c r="OTA83" s="72"/>
      <c r="OTM83" s="72"/>
      <c r="OTN83" s="73"/>
      <c r="OTO83" s="548"/>
      <c r="OTP83" s="72"/>
      <c r="OTQ83" s="72"/>
      <c r="OUC83" s="72"/>
      <c r="OUD83" s="73"/>
      <c r="OUE83" s="548"/>
      <c r="OUF83" s="72"/>
      <c r="OUG83" s="72"/>
      <c r="OUS83" s="72"/>
      <c r="OUT83" s="73"/>
      <c r="OUU83" s="548"/>
      <c r="OUV83" s="72"/>
      <c r="OUW83" s="72"/>
      <c r="OVI83" s="72"/>
      <c r="OVJ83" s="73"/>
      <c r="OVK83" s="548"/>
      <c r="OVL83" s="72"/>
      <c r="OVM83" s="72"/>
      <c r="OVY83" s="72"/>
      <c r="OVZ83" s="73"/>
      <c r="OWA83" s="548"/>
      <c r="OWB83" s="72"/>
      <c r="OWC83" s="72"/>
      <c r="OWO83" s="72"/>
      <c r="OWP83" s="73"/>
      <c r="OWQ83" s="548"/>
      <c r="OWR83" s="72"/>
      <c r="OWS83" s="72"/>
      <c r="OXE83" s="72"/>
      <c r="OXF83" s="73"/>
      <c r="OXG83" s="548"/>
      <c r="OXH83" s="72"/>
      <c r="OXI83" s="72"/>
      <c r="OXU83" s="72"/>
      <c r="OXV83" s="73"/>
      <c r="OXW83" s="548"/>
      <c r="OXX83" s="72"/>
      <c r="OXY83" s="72"/>
      <c r="OYK83" s="72"/>
      <c r="OYL83" s="73"/>
      <c r="OYM83" s="548"/>
      <c r="OYN83" s="72"/>
      <c r="OYO83" s="72"/>
      <c r="OZA83" s="72"/>
      <c r="OZB83" s="73"/>
      <c r="OZC83" s="548"/>
      <c r="OZD83" s="72"/>
      <c r="OZE83" s="72"/>
      <c r="OZQ83" s="72"/>
      <c r="OZR83" s="73"/>
      <c r="OZS83" s="548"/>
      <c r="OZT83" s="72"/>
      <c r="OZU83" s="72"/>
      <c r="PAG83" s="72"/>
      <c r="PAH83" s="73"/>
      <c r="PAI83" s="548"/>
      <c r="PAJ83" s="72"/>
      <c r="PAK83" s="72"/>
      <c r="PAW83" s="72"/>
      <c r="PAX83" s="73"/>
      <c r="PAY83" s="548"/>
      <c r="PAZ83" s="72"/>
      <c r="PBA83" s="72"/>
      <c r="PBM83" s="72"/>
      <c r="PBN83" s="73"/>
      <c r="PBO83" s="548"/>
      <c r="PBP83" s="72"/>
      <c r="PBQ83" s="72"/>
      <c r="PCC83" s="72"/>
      <c r="PCD83" s="73"/>
      <c r="PCE83" s="548"/>
      <c r="PCF83" s="72"/>
      <c r="PCG83" s="72"/>
      <c r="PCS83" s="72"/>
      <c r="PCT83" s="73"/>
      <c r="PCU83" s="548"/>
      <c r="PCV83" s="72"/>
      <c r="PCW83" s="72"/>
      <c r="PDI83" s="72"/>
      <c r="PDJ83" s="73"/>
      <c r="PDK83" s="548"/>
      <c r="PDL83" s="72"/>
      <c r="PDM83" s="72"/>
      <c r="PDY83" s="72"/>
      <c r="PDZ83" s="73"/>
      <c r="PEA83" s="548"/>
      <c r="PEB83" s="72"/>
      <c r="PEC83" s="72"/>
      <c r="PEO83" s="72"/>
      <c r="PEP83" s="73"/>
      <c r="PEQ83" s="548"/>
      <c r="PER83" s="72"/>
      <c r="PES83" s="72"/>
      <c r="PFE83" s="72"/>
      <c r="PFF83" s="73"/>
      <c r="PFG83" s="548"/>
      <c r="PFH83" s="72"/>
      <c r="PFI83" s="72"/>
      <c r="PFU83" s="72"/>
      <c r="PFV83" s="73"/>
      <c r="PFW83" s="548"/>
      <c r="PFX83" s="72"/>
      <c r="PFY83" s="72"/>
      <c r="PGK83" s="72"/>
      <c r="PGL83" s="73"/>
      <c r="PGM83" s="548"/>
      <c r="PGN83" s="72"/>
      <c r="PGO83" s="72"/>
      <c r="PHA83" s="72"/>
      <c r="PHB83" s="73"/>
      <c r="PHC83" s="548"/>
      <c r="PHD83" s="72"/>
      <c r="PHE83" s="72"/>
      <c r="PHQ83" s="72"/>
      <c r="PHR83" s="73"/>
      <c r="PHS83" s="548"/>
      <c r="PHT83" s="72"/>
      <c r="PHU83" s="72"/>
      <c r="PIG83" s="72"/>
      <c r="PIH83" s="73"/>
      <c r="PII83" s="548"/>
      <c r="PIJ83" s="72"/>
      <c r="PIK83" s="72"/>
      <c r="PIW83" s="72"/>
      <c r="PIX83" s="73"/>
      <c r="PIY83" s="548"/>
      <c r="PIZ83" s="72"/>
      <c r="PJA83" s="72"/>
      <c r="PJM83" s="72"/>
      <c r="PJN83" s="73"/>
      <c r="PJO83" s="548"/>
      <c r="PJP83" s="72"/>
      <c r="PJQ83" s="72"/>
      <c r="PKC83" s="72"/>
      <c r="PKD83" s="73"/>
      <c r="PKE83" s="548"/>
      <c r="PKF83" s="72"/>
      <c r="PKG83" s="72"/>
      <c r="PKS83" s="72"/>
      <c r="PKT83" s="73"/>
      <c r="PKU83" s="548"/>
      <c r="PKV83" s="72"/>
      <c r="PKW83" s="72"/>
      <c r="PLI83" s="72"/>
      <c r="PLJ83" s="73"/>
      <c r="PLK83" s="548"/>
      <c r="PLL83" s="72"/>
      <c r="PLM83" s="72"/>
      <c r="PLY83" s="72"/>
      <c r="PLZ83" s="73"/>
      <c r="PMA83" s="548"/>
      <c r="PMB83" s="72"/>
      <c r="PMC83" s="72"/>
      <c r="PMO83" s="72"/>
      <c r="PMP83" s="73"/>
      <c r="PMQ83" s="548"/>
      <c r="PMR83" s="72"/>
      <c r="PMS83" s="72"/>
      <c r="PNE83" s="72"/>
      <c r="PNF83" s="73"/>
      <c r="PNG83" s="548"/>
      <c r="PNH83" s="72"/>
      <c r="PNI83" s="72"/>
      <c r="PNU83" s="72"/>
      <c r="PNV83" s="73"/>
      <c r="PNW83" s="548"/>
      <c r="PNX83" s="72"/>
      <c r="PNY83" s="72"/>
      <c r="POK83" s="72"/>
      <c r="POL83" s="73"/>
      <c r="POM83" s="548"/>
      <c r="PON83" s="72"/>
      <c r="POO83" s="72"/>
      <c r="PPA83" s="72"/>
      <c r="PPB83" s="73"/>
      <c r="PPC83" s="548"/>
      <c r="PPD83" s="72"/>
      <c r="PPE83" s="72"/>
      <c r="PPQ83" s="72"/>
      <c r="PPR83" s="73"/>
      <c r="PPS83" s="548"/>
      <c r="PPT83" s="72"/>
      <c r="PPU83" s="72"/>
      <c r="PQG83" s="72"/>
      <c r="PQH83" s="73"/>
      <c r="PQI83" s="548"/>
      <c r="PQJ83" s="72"/>
      <c r="PQK83" s="72"/>
      <c r="PQW83" s="72"/>
      <c r="PQX83" s="73"/>
      <c r="PQY83" s="548"/>
      <c r="PQZ83" s="72"/>
      <c r="PRA83" s="72"/>
      <c r="PRM83" s="72"/>
      <c r="PRN83" s="73"/>
      <c r="PRO83" s="548"/>
      <c r="PRP83" s="72"/>
      <c r="PRQ83" s="72"/>
      <c r="PSC83" s="72"/>
      <c r="PSD83" s="73"/>
      <c r="PSE83" s="548"/>
      <c r="PSF83" s="72"/>
      <c r="PSG83" s="72"/>
      <c r="PSS83" s="72"/>
      <c r="PST83" s="73"/>
      <c r="PSU83" s="548"/>
      <c r="PSV83" s="72"/>
      <c r="PSW83" s="72"/>
      <c r="PTI83" s="72"/>
      <c r="PTJ83" s="73"/>
      <c r="PTK83" s="548"/>
      <c r="PTL83" s="72"/>
      <c r="PTM83" s="72"/>
      <c r="PTY83" s="72"/>
      <c r="PTZ83" s="73"/>
      <c r="PUA83" s="548"/>
      <c r="PUB83" s="72"/>
      <c r="PUC83" s="72"/>
      <c r="PUO83" s="72"/>
      <c r="PUP83" s="73"/>
      <c r="PUQ83" s="548"/>
      <c r="PUR83" s="72"/>
      <c r="PUS83" s="72"/>
      <c r="PVE83" s="72"/>
      <c r="PVF83" s="73"/>
      <c r="PVG83" s="548"/>
      <c r="PVH83" s="72"/>
      <c r="PVI83" s="72"/>
      <c r="PVU83" s="72"/>
      <c r="PVV83" s="73"/>
      <c r="PVW83" s="548"/>
      <c r="PVX83" s="72"/>
      <c r="PVY83" s="72"/>
      <c r="PWK83" s="72"/>
      <c r="PWL83" s="73"/>
      <c r="PWM83" s="548"/>
      <c r="PWN83" s="72"/>
      <c r="PWO83" s="72"/>
      <c r="PXA83" s="72"/>
      <c r="PXB83" s="73"/>
      <c r="PXC83" s="548"/>
      <c r="PXD83" s="72"/>
      <c r="PXE83" s="72"/>
      <c r="PXQ83" s="72"/>
      <c r="PXR83" s="73"/>
      <c r="PXS83" s="548"/>
      <c r="PXT83" s="72"/>
      <c r="PXU83" s="72"/>
      <c r="PYG83" s="72"/>
      <c r="PYH83" s="73"/>
      <c r="PYI83" s="548"/>
      <c r="PYJ83" s="72"/>
      <c r="PYK83" s="72"/>
      <c r="PYW83" s="72"/>
      <c r="PYX83" s="73"/>
      <c r="PYY83" s="548"/>
      <c r="PYZ83" s="72"/>
      <c r="PZA83" s="72"/>
      <c r="PZM83" s="72"/>
      <c r="PZN83" s="73"/>
      <c r="PZO83" s="548"/>
      <c r="PZP83" s="72"/>
      <c r="PZQ83" s="72"/>
      <c r="QAC83" s="72"/>
      <c r="QAD83" s="73"/>
      <c r="QAE83" s="548"/>
      <c r="QAF83" s="72"/>
      <c r="QAG83" s="72"/>
      <c r="QAS83" s="72"/>
      <c r="QAT83" s="73"/>
      <c r="QAU83" s="548"/>
      <c r="QAV83" s="72"/>
      <c r="QAW83" s="72"/>
      <c r="QBI83" s="72"/>
      <c r="QBJ83" s="73"/>
      <c r="QBK83" s="548"/>
      <c r="QBL83" s="72"/>
      <c r="QBM83" s="72"/>
      <c r="QBY83" s="72"/>
      <c r="QBZ83" s="73"/>
      <c r="QCA83" s="548"/>
      <c r="QCB83" s="72"/>
      <c r="QCC83" s="72"/>
      <c r="QCO83" s="72"/>
      <c r="QCP83" s="73"/>
      <c r="QCQ83" s="548"/>
      <c r="QCR83" s="72"/>
      <c r="QCS83" s="72"/>
      <c r="QDE83" s="72"/>
      <c r="QDF83" s="73"/>
      <c r="QDG83" s="548"/>
      <c r="QDH83" s="72"/>
      <c r="QDI83" s="72"/>
      <c r="QDU83" s="72"/>
      <c r="QDV83" s="73"/>
      <c r="QDW83" s="548"/>
      <c r="QDX83" s="72"/>
      <c r="QDY83" s="72"/>
      <c r="QEK83" s="72"/>
      <c r="QEL83" s="73"/>
      <c r="QEM83" s="548"/>
      <c r="QEN83" s="72"/>
      <c r="QEO83" s="72"/>
      <c r="QFA83" s="72"/>
      <c r="QFB83" s="73"/>
      <c r="QFC83" s="548"/>
      <c r="QFD83" s="72"/>
      <c r="QFE83" s="72"/>
      <c r="QFQ83" s="72"/>
      <c r="QFR83" s="73"/>
      <c r="QFS83" s="548"/>
      <c r="QFT83" s="72"/>
      <c r="QFU83" s="72"/>
      <c r="QGG83" s="72"/>
      <c r="QGH83" s="73"/>
      <c r="QGI83" s="548"/>
      <c r="QGJ83" s="72"/>
      <c r="QGK83" s="72"/>
      <c r="QGW83" s="72"/>
      <c r="QGX83" s="73"/>
      <c r="QGY83" s="548"/>
      <c r="QGZ83" s="72"/>
      <c r="QHA83" s="72"/>
      <c r="QHM83" s="72"/>
      <c r="QHN83" s="73"/>
      <c r="QHO83" s="548"/>
      <c r="QHP83" s="72"/>
      <c r="QHQ83" s="72"/>
      <c r="QIC83" s="72"/>
      <c r="QID83" s="73"/>
      <c r="QIE83" s="548"/>
      <c r="QIF83" s="72"/>
      <c r="QIG83" s="72"/>
      <c r="QIS83" s="72"/>
      <c r="QIT83" s="73"/>
      <c r="QIU83" s="548"/>
      <c r="QIV83" s="72"/>
      <c r="QIW83" s="72"/>
      <c r="QJI83" s="72"/>
      <c r="QJJ83" s="73"/>
      <c r="QJK83" s="548"/>
      <c r="QJL83" s="72"/>
      <c r="QJM83" s="72"/>
      <c r="QJY83" s="72"/>
      <c r="QJZ83" s="73"/>
      <c r="QKA83" s="548"/>
      <c r="QKB83" s="72"/>
      <c r="QKC83" s="72"/>
      <c r="QKO83" s="72"/>
      <c r="QKP83" s="73"/>
      <c r="QKQ83" s="548"/>
      <c r="QKR83" s="72"/>
      <c r="QKS83" s="72"/>
      <c r="QLE83" s="72"/>
      <c r="QLF83" s="73"/>
      <c r="QLG83" s="548"/>
      <c r="QLH83" s="72"/>
      <c r="QLI83" s="72"/>
      <c r="QLU83" s="72"/>
      <c r="QLV83" s="73"/>
      <c r="QLW83" s="548"/>
      <c r="QLX83" s="72"/>
      <c r="QLY83" s="72"/>
      <c r="QMK83" s="72"/>
      <c r="QML83" s="73"/>
      <c r="QMM83" s="548"/>
      <c r="QMN83" s="72"/>
      <c r="QMO83" s="72"/>
      <c r="QNA83" s="72"/>
      <c r="QNB83" s="73"/>
      <c r="QNC83" s="548"/>
      <c r="QND83" s="72"/>
      <c r="QNE83" s="72"/>
      <c r="QNQ83" s="72"/>
      <c r="QNR83" s="73"/>
      <c r="QNS83" s="548"/>
      <c r="QNT83" s="72"/>
      <c r="QNU83" s="72"/>
      <c r="QOG83" s="72"/>
      <c r="QOH83" s="73"/>
      <c r="QOI83" s="548"/>
      <c r="QOJ83" s="72"/>
      <c r="QOK83" s="72"/>
      <c r="QOW83" s="72"/>
      <c r="QOX83" s="73"/>
      <c r="QOY83" s="548"/>
      <c r="QOZ83" s="72"/>
      <c r="QPA83" s="72"/>
      <c r="QPM83" s="72"/>
      <c r="QPN83" s="73"/>
      <c r="QPO83" s="548"/>
      <c r="QPP83" s="72"/>
      <c r="QPQ83" s="72"/>
      <c r="QQC83" s="72"/>
      <c r="QQD83" s="73"/>
      <c r="QQE83" s="548"/>
      <c r="QQF83" s="72"/>
      <c r="QQG83" s="72"/>
      <c r="QQS83" s="72"/>
      <c r="QQT83" s="73"/>
      <c r="QQU83" s="548"/>
      <c r="QQV83" s="72"/>
      <c r="QQW83" s="72"/>
      <c r="QRI83" s="72"/>
      <c r="QRJ83" s="73"/>
      <c r="QRK83" s="548"/>
      <c r="QRL83" s="72"/>
      <c r="QRM83" s="72"/>
      <c r="QRY83" s="72"/>
      <c r="QRZ83" s="73"/>
      <c r="QSA83" s="548"/>
      <c r="QSB83" s="72"/>
      <c r="QSC83" s="72"/>
      <c r="QSO83" s="72"/>
      <c r="QSP83" s="73"/>
      <c r="QSQ83" s="548"/>
      <c r="QSR83" s="72"/>
      <c r="QSS83" s="72"/>
      <c r="QTE83" s="72"/>
      <c r="QTF83" s="73"/>
      <c r="QTG83" s="548"/>
      <c r="QTH83" s="72"/>
      <c r="QTI83" s="72"/>
      <c r="QTU83" s="72"/>
      <c r="QTV83" s="73"/>
      <c r="QTW83" s="548"/>
      <c r="QTX83" s="72"/>
      <c r="QTY83" s="72"/>
      <c r="QUK83" s="72"/>
      <c r="QUL83" s="73"/>
      <c r="QUM83" s="548"/>
      <c r="QUN83" s="72"/>
      <c r="QUO83" s="72"/>
      <c r="QVA83" s="72"/>
      <c r="QVB83" s="73"/>
      <c r="QVC83" s="548"/>
      <c r="QVD83" s="72"/>
      <c r="QVE83" s="72"/>
      <c r="QVQ83" s="72"/>
      <c r="QVR83" s="73"/>
      <c r="QVS83" s="548"/>
      <c r="QVT83" s="72"/>
      <c r="QVU83" s="72"/>
      <c r="QWG83" s="72"/>
      <c r="QWH83" s="73"/>
      <c r="QWI83" s="548"/>
      <c r="QWJ83" s="72"/>
      <c r="QWK83" s="72"/>
      <c r="QWW83" s="72"/>
      <c r="QWX83" s="73"/>
      <c r="QWY83" s="548"/>
      <c r="QWZ83" s="72"/>
      <c r="QXA83" s="72"/>
      <c r="QXM83" s="72"/>
      <c r="QXN83" s="73"/>
      <c r="QXO83" s="548"/>
      <c r="QXP83" s="72"/>
      <c r="QXQ83" s="72"/>
      <c r="QYC83" s="72"/>
      <c r="QYD83" s="73"/>
      <c r="QYE83" s="548"/>
      <c r="QYF83" s="72"/>
      <c r="QYG83" s="72"/>
      <c r="QYS83" s="72"/>
      <c r="QYT83" s="73"/>
      <c r="QYU83" s="548"/>
      <c r="QYV83" s="72"/>
      <c r="QYW83" s="72"/>
      <c r="QZI83" s="72"/>
      <c r="QZJ83" s="73"/>
      <c r="QZK83" s="548"/>
      <c r="QZL83" s="72"/>
      <c r="QZM83" s="72"/>
      <c r="QZY83" s="72"/>
      <c r="QZZ83" s="73"/>
      <c r="RAA83" s="548"/>
      <c r="RAB83" s="72"/>
      <c r="RAC83" s="72"/>
      <c r="RAO83" s="72"/>
      <c r="RAP83" s="73"/>
      <c r="RAQ83" s="548"/>
      <c r="RAR83" s="72"/>
      <c r="RAS83" s="72"/>
      <c r="RBE83" s="72"/>
      <c r="RBF83" s="73"/>
      <c r="RBG83" s="548"/>
      <c r="RBH83" s="72"/>
      <c r="RBI83" s="72"/>
      <c r="RBU83" s="72"/>
      <c r="RBV83" s="73"/>
      <c r="RBW83" s="548"/>
      <c r="RBX83" s="72"/>
      <c r="RBY83" s="72"/>
      <c r="RCK83" s="72"/>
      <c r="RCL83" s="73"/>
      <c r="RCM83" s="548"/>
      <c r="RCN83" s="72"/>
      <c r="RCO83" s="72"/>
      <c r="RDA83" s="72"/>
      <c r="RDB83" s="73"/>
      <c r="RDC83" s="548"/>
      <c r="RDD83" s="72"/>
      <c r="RDE83" s="72"/>
      <c r="RDQ83" s="72"/>
      <c r="RDR83" s="73"/>
      <c r="RDS83" s="548"/>
      <c r="RDT83" s="72"/>
      <c r="RDU83" s="72"/>
      <c r="REG83" s="72"/>
      <c r="REH83" s="73"/>
      <c r="REI83" s="548"/>
      <c r="REJ83" s="72"/>
      <c r="REK83" s="72"/>
      <c r="REW83" s="72"/>
      <c r="REX83" s="73"/>
      <c r="REY83" s="548"/>
      <c r="REZ83" s="72"/>
      <c r="RFA83" s="72"/>
      <c r="RFM83" s="72"/>
      <c r="RFN83" s="73"/>
      <c r="RFO83" s="548"/>
      <c r="RFP83" s="72"/>
      <c r="RFQ83" s="72"/>
      <c r="RGC83" s="72"/>
      <c r="RGD83" s="73"/>
      <c r="RGE83" s="548"/>
      <c r="RGF83" s="72"/>
      <c r="RGG83" s="72"/>
      <c r="RGS83" s="72"/>
      <c r="RGT83" s="73"/>
      <c r="RGU83" s="548"/>
      <c r="RGV83" s="72"/>
      <c r="RGW83" s="72"/>
      <c r="RHI83" s="72"/>
      <c r="RHJ83" s="73"/>
      <c r="RHK83" s="548"/>
      <c r="RHL83" s="72"/>
      <c r="RHM83" s="72"/>
      <c r="RHY83" s="72"/>
      <c r="RHZ83" s="73"/>
      <c r="RIA83" s="548"/>
      <c r="RIB83" s="72"/>
      <c r="RIC83" s="72"/>
      <c r="RIO83" s="72"/>
      <c r="RIP83" s="73"/>
      <c r="RIQ83" s="548"/>
      <c r="RIR83" s="72"/>
      <c r="RIS83" s="72"/>
      <c r="RJE83" s="72"/>
      <c r="RJF83" s="73"/>
      <c r="RJG83" s="548"/>
      <c r="RJH83" s="72"/>
      <c r="RJI83" s="72"/>
      <c r="RJU83" s="72"/>
      <c r="RJV83" s="73"/>
      <c r="RJW83" s="548"/>
      <c r="RJX83" s="72"/>
      <c r="RJY83" s="72"/>
      <c r="RKK83" s="72"/>
      <c r="RKL83" s="73"/>
      <c r="RKM83" s="548"/>
      <c r="RKN83" s="72"/>
      <c r="RKO83" s="72"/>
      <c r="RLA83" s="72"/>
      <c r="RLB83" s="73"/>
      <c r="RLC83" s="548"/>
      <c r="RLD83" s="72"/>
      <c r="RLE83" s="72"/>
      <c r="RLQ83" s="72"/>
      <c r="RLR83" s="73"/>
      <c r="RLS83" s="548"/>
      <c r="RLT83" s="72"/>
      <c r="RLU83" s="72"/>
      <c r="RMG83" s="72"/>
      <c r="RMH83" s="73"/>
      <c r="RMI83" s="548"/>
      <c r="RMJ83" s="72"/>
      <c r="RMK83" s="72"/>
      <c r="RMW83" s="72"/>
      <c r="RMX83" s="73"/>
      <c r="RMY83" s="548"/>
      <c r="RMZ83" s="72"/>
      <c r="RNA83" s="72"/>
      <c r="RNM83" s="72"/>
      <c r="RNN83" s="73"/>
      <c r="RNO83" s="548"/>
      <c r="RNP83" s="72"/>
      <c r="RNQ83" s="72"/>
      <c r="ROC83" s="72"/>
      <c r="ROD83" s="73"/>
      <c r="ROE83" s="548"/>
      <c r="ROF83" s="72"/>
      <c r="ROG83" s="72"/>
      <c r="ROS83" s="72"/>
      <c r="ROT83" s="73"/>
      <c r="ROU83" s="548"/>
      <c r="ROV83" s="72"/>
      <c r="ROW83" s="72"/>
      <c r="RPI83" s="72"/>
      <c r="RPJ83" s="73"/>
      <c r="RPK83" s="548"/>
      <c r="RPL83" s="72"/>
      <c r="RPM83" s="72"/>
      <c r="RPY83" s="72"/>
      <c r="RPZ83" s="73"/>
      <c r="RQA83" s="548"/>
      <c r="RQB83" s="72"/>
      <c r="RQC83" s="72"/>
      <c r="RQO83" s="72"/>
      <c r="RQP83" s="73"/>
      <c r="RQQ83" s="548"/>
      <c r="RQR83" s="72"/>
      <c r="RQS83" s="72"/>
      <c r="RRE83" s="72"/>
      <c r="RRF83" s="73"/>
      <c r="RRG83" s="548"/>
      <c r="RRH83" s="72"/>
      <c r="RRI83" s="72"/>
      <c r="RRU83" s="72"/>
      <c r="RRV83" s="73"/>
      <c r="RRW83" s="548"/>
      <c r="RRX83" s="72"/>
      <c r="RRY83" s="72"/>
      <c r="RSK83" s="72"/>
      <c r="RSL83" s="73"/>
      <c r="RSM83" s="548"/>
      <c r="RSN83" s="72"/>
      <c r="RSO83" s="72"/>
      <c r="RTA83" s="72"/>
      <c r="RTB83" s="73"/>
      <c r="RTC83" s="548"/>
      <c r="RTD83" s="72"/>
      <c r="RTE83" s="72"/>
      <c r="RTQ83" s="72"/>
      <c r="RTR83" s="73"/>
      <c r="RTS83" s="548"/>
      <c r="RTT83" s="72"/>
      <c r="RTU83" s="72"/>
      <c r="RUG83" s="72"/>
      <c r="RUH83" s="73"/>
      <c r="RUI83" s="548"/>
      <c r="RUJ83" s="72"/>
      <c r="RUK83" s="72"/>
      <c r="RUW83" s="72"/>
      <c r="RUX83" s="73"/>
      <c r="RUY83" s="548"/>
      <c r="RUZ83" s="72"/>
      <c r="RVA83" s="72"/>
      <c r="RVM83" s="72"/>
      <c r="RVN83" s="73"/>
      <c r="RVO83" s="548"/>
      <c r="RVP83" s="72"/>
      <c r="RVQ83" s="72"/>
      <c r="RWC83" s="72"/>
      <c r="RWD83" s="73"/>
      <c r="RWE83" s="548"/>
      <c r="RWF83" s="72"/>
      <c r="RWG83" s="72"/>
      <c r="RWS83" s="72"/>
      <c r="RWT83" s="73"/>
      <c r="RWU83" s="548"/>
      <c r="RWV83" s="72"/>
      <c r="RWW83" s="72"/>
      <c r="RXI83" s="72"/>
      <c r="RXJ83" s="73"/>
      <c r="RXK83" s="548"/>
      <c r="RXL83" s="72"/>
      <c r="RXM83" s="72"/>
      <c r="RXY83" s="72"/>
      <c r="RXZ83" s="73"/>
      <c r="RYA83" s="548"/>
      <c r="RYB83" s="72"/>
      <c r="RYC83" s="72"/>
      <c r="RYO83" s="72"/>
      <c r="RYP83" s="73"/>
      <c r="RYQ83" s="548"/>
      <c r="RYR83" s="72"/>
      <c r="RYS83" s="72"/>
      <c r="RZE83" s="72"/>
      <c r="RZF83" s="73"/>
      <c r="RZG83" s="548"/>
      <c r="RZH83" s="72"/>
      <c r="RZI83" s="72"/>
      <c r="RZU83" s="72"/>
      <c r="RZV83" s="73"/>
      <c r="RZW83" s="548"/>
      <c r="RZX83" s="72"/>
      <c r="RZY83" s="72"/>
      <c r="SAK83" s="72"/>
      <c r="SAL83" s="73"/>
      <c r="SAM83" s="548"/>
      <c r="SAN83" s="72"/>
      <c r="SAO83" s="72"/>
      <c r="SBA83" s="72"/>
      <c r="SBB83" s="73"/>
      <c r="SBC83" s="548"/>
      <c r="SBD83" s="72"/>
      <c r="SBE83" s="72"/>
      <c r="SBQ83" s="72"/>
      <c r="SBR83" s="73"/>
      <c r="SBS83" s="548"/>
      <c r="SBT83" s="72"/>
      <c r="SBU83" s="72"/>
      <c r="SCG83" s="72"/>
      <c r="SCH83" s="73"/>
      <c r="SCI83" s="548"/>
      <c r="SCJ83" s="72"/>
      <c r="SCK83" s="72"/>
      <c r="SCW83" s="72"/>
      <c r="SCX83" s="73"/>
      <c r="SCY83" s="548"/>
      <c r="SCZ83" s="72"/>
      <c r="SDA83" s="72"/>
      <c r="SDM83" s="72"/>
      <c r="SDN83" s="73"/>
      <c r="SDO83" s="548"/>
      <c r="SDP83" s="72"/>
      <c r="SDQ83" s="72"/>
      <c r="SEC83" s="72"/>
      <c r="SED83" s="73"/>
      <c r="SEE83" s="548"/>
      <c r="SEF83" s="72"/>
      <c r="SEG83" s="72"/>
      <c r="SES83" s="72"/>
      <c r="SET83" s="73"/>
      <c r="SEU83" s="548"/>
      <c r="SEV83" s="72"/>
      <c r="SEW83" s="72"/>
      <c r="SFI83" s="72"/>
      <c r="SFJ83" s="73"/>
      <c r="SFK83" s="548"/>
      <c r="SFL83" s="72"/>
      <c r="SFM83" s="72"/>
      <c r="SFY83" s="72"/>
      <c r="SFZ83" s="73"/>
      <c r="SGA83" s="548"/>
      <c r="SGB83" s="72"/>
      <c r="SGC83" s="72"/>
      <c r="SGO83" s="72"/>
      <c r="SGP83" s="73"/>
      <c r="SGQ83" s="548"/>
      <c r="SGR83" s="72"/>
      <c r="SGS83" s="72"/>
      <c r="SHE83" s="72"/>
      <c r="SHF83" s="73"/>
      <c r="SHG83" s="548"/>
      <c r="SHH83" s="72"/>
      <c r="SHI83" s="72"/>
      <c r="SHU83" s="72"/>
      <c r="SHV83" s="73"/>
      <c r="SHW83" s="548"/>
      <c r="SHX83" s="72"/>
      <c r="SHY83" s="72"/>
      <c r="SIK83" s="72"/>
      <c r="SIL83" s="73"/>
      <c r="SIM83" s="548"/>
      <c r="SIN83" s="72"/>
      <c r="SIO83" s="72"/>
      <c r="SJA83" s="72"/>
      <c r="SJB83" s="73"/>
      <c r="SJC83" s="548"/>
      <c r="SJD83" s="72"/>
      <c r="SJE83" s="72"/>
      <c r="SJQ83" s="72"/>
      <c r="SJR83" s="73"/>
      <c r="SJS83" s="548"/>
      <c r="SJT83" s="72"/>
      <c r="SJU83" s="72"/>
      <c r="SKG83" s="72"/>
      <c r="SKH83" s="73"/>
      <c r="SKI83" s="548"/>
      <c r="SKJ83" s="72"/>
      <c r="SKK83" s="72"/>
      <c r="SKW83" s="72"/>
      <c r="SKX83" s="73"/>
      <c r="SKY83" s="548"/>
      <c r="SKZ83" s="72"/>
      <c r="SLA83" s="72"/>
      <c r="SLM83" s="72"/>
      <c r="SLN83" s="73"/>
      <c r="SLO83" s="548"/>
      <c r="SLP83" s="72"/>
      <c r="SLQ83" s="72"/>
      <c r="SMC83" s="72"/>
      <c r="SMD83" s="73"/>
      <c r="SME83" s="548"/>
      <c r="SMF83" s="72"/>
      <c r="SMG83" s="72"/>
      <c r="SMS83" s="72"/>
      <c r="SMT83" s="73"/>
      <c r="SMU83" s="548"/>
      <c r="SMV83" s="72"/>
      <c r="SMW83" s="72"/>
      <c r="SNI83" s="72"/>
      <c r="SNJ83" s="73"/>
      <c r="SNK83" s="548"/>
      <c r="SNL83" s="72"/>
      <c r="SNM83" s="72"/>
      <c r="SNY83" s="72"/>
      <c r="SNZ83" s="73"/>
      <c r="SOA83" s="548"/>
      <c r="SOB83" s="72"/>
      <c r="SOC83" s="72"/>
      <c r="SOO83" s="72"/>
      <c r="SOP83" s="73"/>
      <c r="SOQ83" s="548"/>
      <c r="SOR83" s="72"/>
      <c r="SOS83" s="72"/>
      <c r="SPE83" s="72"/>
      <c r="SPF83" s="73"/>
      <c r="SPG83" s="548"/>
      <c r="SPH83" s="72"/>
      <c r="SPI83" s="72"/>
      <c r="SPU83" s="72"/>
      <c r="SPV83" s="73"/>
      <c r="SPW83" s="548"/>
      <c r="SPX83" s="72"/>
      <c r="SPY83" s="72"/>
      <c r="SQK83" s="72"/>
      <c r="SQL83" s="73"/>
      <c r="SQM83" s="548"/>
      <c r="SQN83" s="72"/>
      <c r="SQO83" s="72"/>
      <c r="SRA83" s="72"/>
      <c r="SRB83" s="73"/>
      <c r="SRC83" s="548"/>
      <c r="SRD83" s="72"/>
      <c r="SRE83" s="72"/>
      <c r="SRQ83" s="72"/>
      <c r="SRR83" s="73"/>
      <c r="SRS83" s="548"/>
      <c r="SRT83" s="72"/>
      <c r="SRU83" s="72"/>
      <c r="SSG83" s="72"/>
      <c r="SSH83" s="73"/>
      <c r="SSI83" s="548"/>
      <c r="SSJ83" s="72"/>
      <c r="SSK83" s="72"/>
      <c r="SSW83" s="72"/>
      <c r="SSX83" s="73"/>
      <c r="SSY83" s="548"/>
      <c r="SSZ83" s="72"/>
      <c r="STA83" s="72"/>
      <c r="STM83" s="72"/>
      <c r="STN83" s="73"/>
      <c r="STO83" s="548"/>
      <c r="STP83" s="72"/>
      <c r="STQ83" s="72"/>
      <c r="SUC83" s="72"/>
      <c r="SUD83" s="73"/>
      <c r="SUE83" s="548"/>
      <c r="SUF83" s="72"/>
      <c r="SUG83" s="72"/>
      <c r="SUS83" s="72"/>
      <c r="SUT83" s="73"/>
      <c r="SUU83" s="548"/>
      <c r="SUV83" s="72"/>
      <c r="SUW83" s="72"/>
      <c r="SVI83" s="72"/>
      <c r="SVJ83" s="73"/>
      <c r="SVK83" s="548"/>
      <c r="SVL83" s="72"/>
      <c r="SVM83" s="72"/>
      <c r="SVY83" s="72"/>
      <c r="SVZ83" s="73"/>
      <c r="SWA83" s="548"/>
      <c r="SWB83" s="72"/>
      <c r="SWC83" s="72"/>
      <c r="SWO83" s="72"/>
      <c r="SWP83" s="73"/>
      <c r="SWQ83" s="548"/>
      <c r="SWR83" s="72"/>
      <c r="SWS83" s="72"/>
      <c r="SXE83" s="72"/>
      <c r="SXF83" s="73"/>
      <c r="SXG83" s="548"/>
      <c r="SXH83" s="72"/>
      <c r="SXI83" s="72"/>
      <c r="SXU83" s="72"/>
      <c r="SXV83" s="73"/>
      <c r="SXW83" s="548"/>
      <c r="SXX83" s="72"/>
      <c r="SXY83" s="72"/>
      <c r="SYK83" s="72"/>
      <c r="SYL83" s="73"/>
      <c r="SYM83" s="548"/>
      <c r="SYN83" s="72"/>
      <c r="SYO83" s="72"/>
      <c r="SZA83" s="72"/>
      <c r="SZB83" s="73"/>
      <c r="SZC83" s="548"/>
      <c r="SZD83" s="72"/>
      <c r="SZE83" s="72"/>
      <c r="SZQ83" s="72"/>
      <c r="SZR83" s="73"/>
      <c r="SZS83" s="548"/>
      <c r="SZT83" s="72"/>
      <c r="SZU83" s="72"/>
      <c r="TAG83" s="72"/>
      <c r="TAH83" s="73"/>
      <c r="TAI83" s="548"/>
      <c r="TAJ83" s="72"/>
      <c r="TAK83" s="72"/>
      <c r="TAW83" s="72"/>
      <c r="TAX83" s="73"/>
      <c r="TAY83" s="548"/>
      <c r="TAZ83" s="72"/>
      <c r="TBA83" s="72"/>
      <c r="TBM83" s="72"/>
      <c r="TBN83" s="73"/>
      <c r="TBO83" s="548"/>
      <c r="TBP83" s="72"/>
      <c r="TBQ83" s="72"/>
      <c r="TCC83" s="72"/>
      <c r="TCD83" s="73"/>
      <c r="TCE83" s="548"/>
      <c r="TCF83" s="72"/>
      <c r="TCG83" s="72"/>
      <c r="TCS83" s="72"/>
      <c r="TCT83" s="73"/>
      <c r="TCU83" s="548"/>
      <c r="TCV83" s="72"/>
      <c r="TCW83" s="72"/>
      <c r="TDI83" s="72"/>
      <c r="TDJ83" s="73"/>
      <c r="TDK83" s="548"/>
      <c r="TDL83" s="72"/>
      <c r="TDM83" s="72"/>
      <c r="TDY83" s="72"/>
      <c r="TDZ83" s="73"/>
      <c r="TEA83" s="548"/>
      <c r="TEB83" s="72"/>
      <c r="TEC83" s="72"/>
      <c r="TEO83" s="72"/>
      <c r="TEP83" s="73"/>
      <c r="TEQ83" s="548"/>
      <c r="TER83" s="72"/>
      <c r="TES83" s="72"/>
      <c r="TFE83" s="72"/>
      <c r="TFF83" s="73"/>
      <c r="TFG83" s="548"/>
      <c r="TFH83" s="72"/>
      <c r="TFI83" s="72"/>
      <c r="TFU83" s="72"/>
      <c r="TFV83" s="73"/>
      <c r="TFW83" s="548"/>
      <c r="TFX83" s="72"/>
      <c r="TFY83" s="72"/>
      <c r="TGK83" s="72"/>
      <c r="TGL83" s="73"/>
      <c r="TGM83" s="548"/>
      <c r="TGN83" s="72"/>
      <c r="TGO83" s="72"/>
      <c r="THA83" s="72"/>
      <c r="THB83" s="73"/>
      <c r="THC83" s="548"/>
      <c r="THD83" s="72"/>
      <c r="THE83" s="72"/>
      <c r="THQ83" s="72"/>
      <c r="THR83" s="73"/>
      <c r="THS83" s="548"/>
      <c r="THT83" s="72"/>
      <c r="THU83" s="72"/>
      <c r="TIG83" s="72"/>
      <c r="TIH83" s="73"/>
      <c r="TII83" s="548"/>
      <c r="TIJ83" s="72"/>
      <c r="TIK83" s="72"/>
      <c r="TIW83" s="72"/>
      <c r="TIX83" s="73"/>
      <c r="TIY83" s="548"/>
      <c r="TIZ83" s="72"/>
      <c r="TJA83" s="72"/>
      <c r="TJM83" s="72"/>
      <c r="TJN83" s="73"/>
      <c r="TJO83" s="548"/>
      <c r="TJP83" s="72"/>
      <c r="TJQ83" s="72"/>
      <c r="TKC83" s="72"/>
      <c r="TKD83" s="73"/>
      <c r="TKE83" s="548"/>
      <c r="TKF83" s="72"/>
      <c r="TKG83" s="72"/>
      <c r="TKS83" s="72"/>
      <c r="TKT83" s="73"/>
      <c r="TKU83" s="548"/>
      <c r="TKV83" s="72"/>
      <c r="TKW83" s="72"/>
      <c r="TLI83" s="72"/>
      <c r="TLJ83" s="73"/>
      <c r="TLK83" s="548"/>
      <c r="TLL83" s="72"/>
      <c r="TLM83" s="72"/>
      <c r="TLY83" s="72"/>
      <c r="TLZ83" s="73"/>
      <c r="TMA83" s="548"/>
      <c r="TMB83" s="72"/>
      <c r="TMC83" s="72"/>
      <c r="TMO83" s="72"/>
      <c r="TMP83" s="73"/>
      <c r="TMQ83" s="548"/>
      <c r="TMR83" s="72"/>
      <c r="TMS83" s="72"/>
      <c r="TNE83" s="72"/>
      <c r="TNF83" s="73"/>
      <c r="TNG83" s="548"/>
      <c r="TNH83" s="72"/>
      <c r="TNI83" s="72"/>
      <c r="TNU83" s="72"/>
      <c r="TNV83" s="73"/>
      <c r="TNW83" s="548"/>
      <c r="TNX83" s="72"/>
      <c r="TNY83" s="72"/>
      <c r="TOK83" s="72"/>
      <c r="TOL83" s="73"/>
      <c r="TOM83" s="548"/>
      <c r="TON83" s="72"/>
      <c r="TOO83" s="72"/>
      <c r="TPA83" s="72"/>
      <c r="TPB83" s="73"/>
      <c r="TPC83" s="548"/>
      <c r="TPD83" s="72"/>
      <c r="TPE83" s="72"/>
      <c r="TPQ83" s="72"/>
      <c r="TPR83" s="73"/>
      <c r="TPS83" s="548"/>
      <c r="TPT83" s="72"/>
      <c r="TPU83" s="72"/>
      <c r="TQG83" s="72"/>
      <c r="TQH83" s="73"/>
      <c r="TQI83" s="548"/>
      <c r="TQJ83" s="72"/>
      <c r="TQK83" s="72"/>
      <c r="TQW83" s="72"/>
      <c r="TQX83" s="73"/>
      <c r="TQY83" s="548"/>
      <c r="TQZ83" s="72"/>
      <c r="TRA83" s="72"/>
      <c r="TRM83" s="72"/>
      <c r="TRN83" s="73"/>
      <c r="TRO83" s="548"/>
      <c r="TRP83" s="72"/>
      <c r="TRQ83" s="72"/>
      <c r="TSC83" s="72"/>
      <c r="TSD83" s="73"/>
      <c r="TSE83" s="548"/>
      <c r="TSF83" s="72"/>
      <c r="TSG83" s="72"/>
      <c r="TSS83" s="72"/>
      <c r="TST83" s="73"/>
      <c r="TSU83" s="548"/>
      <c r="TSV83" s="72"/>
      <c r="TSW83" s="72"/>
      <c r="TTI83" s="72"/>
      <c r="TTJ83" s="73"/>
      <c r="TTK83" s="548"/>
      <c r="TTL83" s="72"/>
      <c r="TTM83" s="72"/>
      <c r="TTY83" s="72"/>
      <c r="TTZ83" s="73"/>
      <c r="TUA83" s="548"/>
      <c r="TUB83" s="72"/>
      <c r="TUC83" s="72"/>
      <c r="TUO83" s="72"/>
      <c r="TUP83" s="73"/>
      <c r="TUQ83" s="548"/>
      <c r="TUR83" s="72"/>
      <c r="TUS83" s="72"/>
      <c r="TVE83" s="72"/>
      <c r="TVF83" s="73"/>
      <c r="TVG83" s="548"/>
      <c r="TVH83" s="72"/>
      <c r="TVI83" s="72"/>
      <c r="TVU83" s="72"/>
      <c r="TVV83" s="73"/>
      <c r="TVW83" s="548"/>
      <c r="TVX83" s="72"/>
      <c r="TVY83" s="72"/>
      <c r="TWK83" s="72"/>
      <c r="TWL83" s="73"/>
      <c r="TWM83" s="548"/>
      <c r="TWN83" s="72"/>
      <c r="TWO83" s="72"/>
      <c r="TXA83" s="72"/>
      <c r="TXB83" s="73"/>
      <c r="TXC83" s="548"/>
      <c r="TXD83" s="72"/>
      <c r="TXE83" s="72"/>
      <c r="TXQ83" s="72"/>
      <c r="TXR83" s="73"/>
      <c r="TXS83" s="548"/>
      <c r="TXT83" s="72"/>
      <c r="TXU83" s="72"/>
      <c r="TYG83" s="72"/>
      <c r="TYH83" s="73"/>
      <c r="TYI83" s="548"/>
      <c r="TYJ83" s="72"/>
      <c r="TYK83" s="72"/>
      <c r="TYW83" s="72"/>
      <c r="TYX83" s="73"/>
      <c r="TYY83" s="548"/>
      <c r="TYZ83" s="72"/>
      <c r="TZA83" s="72"/>
      <c r="TZM83" s="72"/>
      <c r="TZN83" s="73"/>
      <c r="TZO83" s="548"/>
      <c r="TZP83" s="72"/>
      <c r="TZQ83" s="72"/>
      <c r="UAC83" s="72"/>
      <c r="UAD83" s="73"/>
      <c r="UAE83" s="548"/>
      <c r="UAF83" s="72"/>
      <c r="UAG83" s="72"/>
      <c r="UAS83" s="72"/>
      <c r="UAT83" s="73"/>
      <c r="UAU83" s="548"/>
      <c r="UAV83" s="72"/>
      <c r="UAW83" s="72"/>
      <c r="UBI83" s="72"/>
      <c r="UBJ83" s="73"/>
      <c r="UBK83" s="548"/>
      <c r="UBL83" s="72"/>
      <c r="UBM83" s="72"/>
      <c r="UBY83" s="72"/>
      <c r="UBZ83" s="73"/>
      <c r="UCA83" s="548"/>
      <c r="UCB83" s="72"/>
      <c r="UCC83" s="72"/>
      <c r="UCO83" s="72"/>
      <c r="UCP83" s="73"/>
      <c r="UCQ83" s="548"/>
      <c r="UCR83" s="72"/>
      <c r="UCS83" s="72"/>
      <c r="UDE83" s="72"/>
      <c r="UDF83" s="73"/>
      <c r="UDG83" s="548"/>
      <c r="UDH83" s="72"/>
      <c r="UDI83" s="72"/>
      <c r="UDU83" s="72"/>
      <c r="UDV83" s="73"/>
      <c r="UDW83" s="548"/>
      <c r="UDX83" s="72"/>
      <c r="UDY83" s="72"/>
      <c r="UEK83" s="72"/>
      <c r="UEL83" s="73"/>
      <c r="UEM83" s="548"/>
      <c r="UEN83" s="72"/>
      <c r="UEO83" s="72"/>
      <c r="UFA83" s="72"/>
      <c r="UFB83" s="73"/>
      <c r="UFC83" s="548"/>
      <c r="UFD83" s="72"/>
      <c r="UFE83" s="72"/>
      <c r="UFQ83" s="72"/>
      <c r="UFR83" s="73"/>
      <c r="UFS83" s="548"/>
      <c r="UFT83" s="72"/>
      <c r="UFU83" s="72"/>
      <c r="UGG83" s="72"/>
      <c r="UGH83" s="73"/>
      <c r="UGI83" s="548"/>
      <c r="UGJ83" s="72"/>
      <c r="UGK83" s="72"/>
      <c r="UGW83" s="72"/>
      <c r="UGX83" s="73"/>
      <c r="UGY83" s="548"/>
      <c r="UGZ83" s="72"/>
      <c r="UHA83" s="72"/>
      <c r="UHM83" s="72"/>
      <c r="UHN83" s="73"/>
      <c r="UHO83" s="548"/>
      <c r="UHP83" s="72"/>
      <c r="UHQ83" s="72"/>
      <c r="UIC83" s="72"/>
      <c r="UID83" s="73"/>
      <c r="UIE83" s="548"/>
      <c r="UIF83" s="72"/>
      <c r="UIG83" s="72"/>
      <c r="UIS83" s="72"/>
      <c r="UIT83" s="73"/>
      <c r="UIU83" s="548"/>
      <c r="UIV83" s="72"/>
      <c r="UIW83" s="72"/>
      <c r="UJI83" s="72"/>
      <c r="UJJ83" s="73"/>
      <c r="UJK83" s="548"/>
      <c r="UJL83" s="72"/>
      <c r="UJM83" s="72"/>
      <c r="UJY83" s="72"/>
      <c r="UJZ83" s="73"/>
      <c r="UKA83" s="548"/>
      <c r="UKB83" s="72"/>
      <c r="UKC83" s="72"/>
      <c r="UKO83" s="72"/>
      <c r="UKP83" s="73"/>
      <c r="UKQ83" s="548"/>
      <c r="UKR83" s="72"/>
      <c r="UKS83" s="72"/>
      <c r="ULE83" s="72"/>
      <c r="ULF83" s="73"/>
      <c r="ULG83" s="548"/>
      <c r="ULH83" s="72"/>
      <c r="ULI83" s="72"/>
      <c r="ULU83" s="72"/>
      <c r="ULV83" s="73"/>
      <c r="ULW83" s="548"/>
      <c r="ULX83" s="72"/>
      <c r="ULY83" s="72"/>
      <c r="UMK83" s="72"/>
      <c r="UML83" s="73"/>
      <c r="UMM83" s="548"/>
      <c r="UMN83" s="72"/>
      <c r="UMO83" s="72"/>
      <c r="UNA83" s="72"/>
      <c r="UNB83" s="73"/>
      <c r="UNC83" s="548"/>
      <c r="UND83" s="72"/>
      <c r="UNE83" s="72"/>
      <c r="UNQ83" s="72"/>
      <c r="UNR83" s="73"/>
      <c r="UNS83" s="548"/>
      <c r="UNT83" s="72"/>
      <c r="UNU83" s="72"/>
      <c r="UOG83" s="72"/>
      <c r="UOH83" s="73"/>
      <c r="UOI83" s="548"/>
      <c r="UOJ83" s="72"/>
      <c r="UOK83" s="72"/>
      <c r="UOW83" s="72"/>
      <c r="UOX83" s="73"/>
      <c r="UOY83" s="548"/>
      <c r="UOZ83" s="72"/>
      <c r="UPA83" s="72"/>
      <c r="UPM83" s="72"/>
      <c r="UPN83" s="73"/>
      <c r="UPO83" s="548"/>
      <c r="UPP83" s="72"/>
      <c r="UPQ83" s="72"/>
      <c r="UQC83" s="72"/>
      <c r="UQD83" s="73"/>
      <c r="UQE83" s="548"/>
      <c r="UQF83" s="72"/>
      <c r="UQG83" s="72"/>
      <c r="UQS83" s="72"/>
      <c r="UQT83" s="73"/>
      <c r="UQU83" s="548"/>
      <c r="UQV83" s="72"/>
      <c r="UQW83" s="72"/>
      <c r="URI83" s="72"/>
      <c r="URJ83" s="73"/>
      <c r="URK83" s="548"/>
      <c r="URL83" s="72"/>
      <c r="URM83" s="72"/>
      <c r="URY83" s="72"/>
      <c r="URZ83" s="73"/>
      <c r="USA83" s="548"/>
      <c r="USB83" s="72"/>
      <c r="USC83" s="72"/>
      <c r="USO83" s="72"/>
      <c r="USP83" s="73"/>
      <c r="USQ83" s="548"/>
      <c r="USR83" s="72"/>
      <c r="USS83" s="72"/>
      <c r="UTE83" s="72"/>
      <c r="UTF83" s="73"/>
      <c r="UTG83" s="548"/>
      <c r="UTH83" s="72"/>
      <c r="UTI83" s="72"/>
      <c r="UTU83" s="72"/>
      <c r="UTV83" s="73"/>
      <c r="UTW83" s="548"/>
      <c r="UTX83" s="72"/>
      <c r="UTY83" s="72"/>
      <c r="UUK83" s="72"/>
      <c r="UUL83" s="73"/>
      <c r="UUM83" s="548"/>
      <c r="UUN83" s="72"/>
      <c r="UUO83" s="72"/>
      <c r="UVA83" s="72"/>
      <c r="UVB83" s="73"/>
      <c r="UVC83" s="548"/>
      <c r="UVD83" s="72"/>
      <c r="UVE83" s="72"/>
      <c r="UVQ83" s="72"/>
      <c r="UVR83" s="73"/>
      <c r="UVS83" s="548"/>
      <c r="UVT83" s="72"/>
      <c r="UVU83" s="72"/>
      <c r="UWG83" s="72"/>
      <c r="UWH83" s="73"/>
      <c r="UWI83" s="548"/>
      <c r="UWJ83" s="72"/>
      <c r="UWK83" s="72"/>
      <c r="UWW83" s="72"/>
      <c r="UWX83" s="73"/>
      <c r="UWY83" s="548"/>
      <c r="UWZ83" s="72"/>
      <c r="UXA83" s="72"/>
      <c r="UXM83" s="72"/>
      <c r="UXN83" s="73"/>
      <c r="UXO83" s="548"/>
      <c r="UXP83" s="72"/>
      <c r="UXQ83" s="72"/>
      <c r="UYC83" s="72"/>
      <c r="UYD83" s="73"/>
      <c r="UYE83" s="548"/>
      <c r="UYF83" s="72"/>
      <c r="UYG83" s="72"/>
      <c r="UYS83" s="72"/>
      <c r="UYT83" s="73"/>
      <c r="UYU83" s="548"/>
      <c r="UYV83" s="72"/>
      <c r="UYW83" s="72"/>
      <c r="UZI83" s="72"/>
      <c r="UZJ83" s="73"/>
      <c r="UZK83" s="548"/>
      <c r="UZL83" s="72"/>
      <c r="UZM83" s="72"/>
      <c r="UZY83" s="72"/>
      <c r="UZZ83" s="73"/>
      <c r="VAA83" s="548"/>
      <c r="VAB83" s="72"/>
      <c r="VAC83" s="72"/>
      <c r="VAO83" s="72"/>
      <c r="VAP83" s="73"/>
      <c r="VAQ83" s="548"/>
      <c r="VAR83" s="72"/>
      <c r="VAS83" s="72"/>
      <c r="VBE83" s="72"/>
      <c r="VBF83" s="73"/>
      <c r="VBG83" s="548"/>
      <c r="VBH83" s="72"/>
      <c r="VBI83" s="72"/>
      <c r="VBU83" s="72"/>
      <c r="VBV83" s="73"/>
      <c r="VBW83" s="548"/>
      <c r="VBX83" s="72"/>
      <c r="VBY83" s="72"/>
      <c r="VCK83" s="72"/>
      <c r="VCL83" s="73"/>
      <c r="VCM83" s="548"/>
      <c r="VCN83" s="72"/>
      <c r="VCO83" s="72"/>
      <c r="VDA83" s="72"/>
      <c r="VDB83" s="73"/>
      <c r="VDC83" s="548"/>
      <c r="VDD83" s="72"/>
      <c r="VDE83" s="72"/>
      <c r="VDQ83" s="72"/>
      <c r="VDR83" s="73"/>
      <c r="VDS83" s="548"/>
      <c r="VDT83" s="72"/>
      <c r="VDU83" s="72"/>
      <c r="VEG83" s="72"/>
      <c r="VEH83" s="73"/>
      <c r="VEI83" s="548"/>
      <c r="VEJ83" s="72"/>
      <c r="VEK83" s="72"/>
      <c r="VEW83" s="72"/>
      <c r="VEX83" s="73"/>
      <c r="VEY83" s="548"/>
      <c r="VEZ83" s="72"/>
      <c r="VFA83" s="72"/>
      <c r="VFM83" s="72"/>
      <c r="VFN83" s="73"/>
      <c r="VFO83" s="548"/>
      <c r="VFP83" s="72"/>
      <c r="VFQ83" s="72"/>
      <c r="VGC83" s="72"/>
      <c r="VGD83" s="73"/>
      <c r="VGE83" s="548"/>
      <c r="VGF83" s="72"/>
      <c r="VGG83" s="72"/>
      <c r="VGS83" s="72"/>
      <c r="VGT83" s="73"/>
      <c r="VGU83" s="548"/>
      <c r="VGV83" s="72"/>
      <c r="VGW83" s="72"/>
      <c r="VHI83" s="72"/>
      <c r="VHJ83" s="73"/>
      <c r="VHK83" s="548"/>
      <c r="VHL83" s="72"/>
      <c r="VHM83" s="72"/>
      <c r="VHY83" s="72"/>
      <c r="VHZ83" s="73"/>
      <c r="VIA83" s="548"/>
      <c r="VIB83" s="72"/>
      <c r="VIC83" s="72"/>
      <c r="VIO83" s="72"/>
      <c r="VIP83" s="73"/>
      <c r="VIQ83" s="548"/>
      <c r="VIR83" s="72"/>
      <c r="VIS83" s="72"/>
      <c r="VJE83" s="72"/>
      <c r="VJF83" s="73"/>
      <c r="VJG83" s="548"/>
      <c r="VJH83" s="72"/>
      <c r="VJI83" s="72"/>
      <c r="VJU83" s="72"/>
      <c r="VJV83" s="73"/>
      <c r="VJW83" s="548"/>
      <c r="VJX83" s="72"/>
      <c r="VJY83" s="72"/>
      <c r="VKK83" s="72"/>
      <c r="VKL83" s="73"/>
      <c r="VKM83" s="548"/>
      <c r="VKN83" s="72"/>
      <c r="VKO83" s="72"/>
      <c r="VLA83" s="72"/>
      <c r="VLB83" s="73"/>
      <c r="VLC83" s="548"/>
      <c r="VLD83" s="72"/>
      <c r="VLE83" s="72"/>
      <c r="VLQ83" s="72"/>
      <c r="VLR83" s="73"/>
      <c r="VLS83" s="548"/>
      <c r="VLT83" s="72"/>
      <c r="VLU83" s="72"/>
      <c r="VMG83" s="72"/>
      <c r="VMH83" s="73"/>
      <c r="VMI83" s="548"/>
      <c r="VMJ83" s="72"/>
      <c r="VMK83" s="72"/>
      <c r="VMW83" s="72"/>
      <c r="VMX83" s="73"/>
      <c r="VMY83" s="548"/>
      <c r="VMZ83" s="72"/>
      <c r="VNA83" s="72"/>
      <c r="VNM83" s="72"/>
      <c r="VNN83" s="73"/>
      <c r="VNO83" s="548"/>
      <c r="VNP83" s="72"/>
      <c r="VNQ83" s="72"/>
      <c r="VOC83" s="72"/>
      <c r="VOD83" s="73"/>
      <c r="VOE83" s="548"/>
      <c r="VOF83" s="72"/>
      <c r="VOG83" s="72"/>
      <c r="VOS83" s="72"/>
      <c r="VOT83" s="73"/>
      <c r="VOU83" s="548"/>
      <c r="VOV83" s="72"/>
      <c r="VOW83" s="72"/>
      <c r="VPI83" s="72"/>
      <c r="VPJ83" s="73"/>
      <c r="VPK83" s="548"/>
      <c r="VPL83" s="72"/>
      <c r="VPM83" s="72"/>
      <c r="VPY83" s="72"/>
      <c r="VPZ83" s="73"/>
      <c r="VQA83" s="548"/>
      <c r="VQB83" s="72"/>
      <c r="VQC83" s="72"/>
      <c r="VQO83" s="72"/>
      <c r="VQP83" s="73"/>
      <c r="VQQ83" s="548"/>
      <c r="VQR83" s="72"/>
      <c r="VQS83" s="72"/>
      <c r="VRE83" s="72"/>
      <c r="VRF83" s="73"/>
      <c r="VRG83" s="548"/>
      <c r="VRH83" s="72"/>
      <c r="VRI83" s="72"/>
      <c r="VRU83" s="72"/>
      <c r="VRV83" s="73"/>
      <c r="VRW83" s="548"/>
      <c r="VRX83" s="72"/>
      <c r="VRY83" s="72"/>
      <c r="VSK83" s="72"/>
      <c r="VSL83" s="73"/>
      <c r="VSM83" s="548"/>
      <c r="VSN83" s="72"/>
      <c r="VSO83" s="72"/>
      <c r="VTA83" s="72"/>
      <c r="VTB83" s="73"/>
      <c r="VTC83" s="548"/>
      <c r="VTD83" s="72"/>
      <c r="VTE83" s="72"/>
      <c r="VTQ83" s="72"/>
      <c r="VTR83" s="73"/>
      <c r="VTS83" s="548"/>
      <c r="VTT83" s="72"/>
      <c r="VTU83" s="72"/>
      <c r="VUG83" s="72"/>
      <c r="VUH83" s="73"/>
      <c r="VUI83" s="548"/>
      <c r="VUJ83" s="72"/>
      <c r="VUK83" s="72"/>
      <c r="VUW83" s="72"/>
      <c r="VUX83" s="73"/>
      <c r="VUY83" s="548"/>
      <c r="VUZ83" s="72"/>
      <c r="VVA83" s="72"/>
      <c r="VVM83" s="72"/>
      <c r="VVN83" s="73"/>
      <c r="VVO83" s="548"/>
      <c r="VVP83" s="72"/>
      <c r="VVQ83" s="72"/>
      <c r="VWC83" s="72"/>
      <c r="VWD83" s="73"/>
      <c r="VWE83" s="548"/>
      <c r="VWF83" s="72"/>
      <c r="VWG83" s="72"/>
      <c r="VWS83" s="72"/>
      <c r="VWT83" s="73"/>
      <c r="VWU83" s="548"/>
      <c r="VWV83" s="72"/>
      <c r="VWW83" s="72"/>
      <c r="VXI83" s="72"/>
      <c r="VXJ83" s="73"/>
      <c r="VXK83" s="548"/>
      <c r="VXL83" s="72"/>
      <c r="VXM83" s="72"/>
      <c r="VXY83" s="72"/>
      <c r="VXZ83" s="73"/>
      <c r="VYA83" s="548"/>
      <c r="VYB83" s="72"/>
      <c r="VYC83" s="72"/>
      <c r="VYO83" s="72"/>
      <c r="VYP83" s="73"/>
      <c r="VYQ83" s="548"/>
      <c r="VYR83" s="72"/>
      <c r="VYS83" s="72"/>
      <c r="VZE83" s="72"/>
      <c r="VZF83" s="73"/>
      <c r="VZG83" s="548"/>
      <c r="VZH83" s="72"/>
      <c r="VZI83" s="72"/>
      <c r="VZU83" s="72"/>
      <c r="VZV83" s="73"/>
      <c r="VZW83" s="548"/>
      <c r="VZX83" s="72"/>
      <c r="VZY83" s="72"/>
      <c r="WAK83" s="72"/>
      <c r="WAL83" s="73"/>
      <c r="WAM83" s="548"/>
      <c r="WAN83" s="72"/>
      <c r="WAO83" s="72"/>
      <c r="WBA83" s="72"/>
      <c r="WBB83" s="73"/>
      <c r="WBC83" s="548"/>
      <c r="WBD83" s="72"/>
      <c r="WBE83" s="72"/>
      <c r="WBQ83" s="72"/>
      <c r="WBR83" s="73"/>
      <c r="WBS83" s="548"/>
      <c r="WBT83" s="72"/>
      <c r="WBU83" s="72"/>
      <c r="WCG83" s="72"/>
      <c r="WCH83" s="73"/>
      <c r="WCI83" s="548"/>
      <c r="WCJ83" s="72"/>
      <c r="WCK83" s="72"/>
      <c r="WCW83" s="72"/>
      <c r="WCX83" s="73"/>
      <c r="WCY83" s="548"/>
      <c r="WCZ83" s="72"/>
      <c r="WDA83" s="72"/>
      <c r="WDM83" s="72"/>
      <c r="WDN83" s="73"/>
      <c r="WDO83" s="548"/>
      <c r="WDP83" s="72"/>
      <c r="WDQ83" s="72"/>
      <c r="WEC83" s="72"/>
      <c r="WED83" s="73"/>
      <c r="WEE83" s="548"/>
      <c r="WEF83" s="72"/>
      <c r="WEG83" s="72"/>
      <c r="WES83" s="72"/>
      <c r="WET83" s="73"/>
      <c r="WEU83" s="548"/>
      <c r="WEV83" s="72"/>
      <c r="WEW83" s="72"/>
      <c r="WFI83" s="72"/>
      <c r="WFJ83" s="73"/>
      <c r="WFK83" s="548"/>
      <c r="WFL83" s="72"/>
      <c r="WFM83" s="72"/>
      <c r="WFY83" s="72"/>
      <c r="WFZ83" s="73"/>
      <c r="WGA83" s="548"/>
      <c r="WGB83" s="72"/>
      <c r="WGC83" s="72"/>
      <c r="WGO83" s="72"/>
      <c r="WGP83" s="73"/>
      <c r="WGQ83" s="548"/>
      <c r="WGR83" s="72"/>
      <c r="WGS83" s="72"/>
      <c r="WHE83" s="72"/>
      <c r="WHF83" s="73"/>
      <c r="WHG83" s="548"/>
      <c r="WHH83" s="72"/>
      <c r="WHI83" s="72"/>
      <c r="WHU83" s="72"/>
      <c r="WHV83" s="73"/>
      <c r="WHW83" s="548"/>
      <c r="WHX83" s="72"/>
      <c r="WHY83" s="72"/>
      <c r="WIK83" s="72"/>
      <c r="WIL83" s="73"/>
      <c r="WIM83" s="548"/>
      <c r="WIN83" s="72"/>
      <c r="WIO83" s="72"/>
      <c r="WJA83" s="72"/>
      <c r="WJB83" s="73"/>
      <c r="WJC83" s="548"/>
      <c r="WJD83" s="72"/>
      <c r="WJE83" s="72"/>
      <c r="WJQ83" s="72"/>
      <c r="WJR83" s="73"/>
      <c r="WJS83" s="548"/>
      <c r="WJT83" s="72"/>
      <c r="WJU83" s="72"/>
      <c r="WKG83" s="72"/>
      <c r="WKH83" s="73"/>
      <c r="WKI83" s="548"/>
      <c r="WKJ83" s="72"/>
      <c r="WKK83" s="72"/>
      <c r="WKW83" s="72"/>
      <c r="WKX83" s="73"/>
      <c r="WKY83" s="548"/>
      <c r="WKZ83" s="72"/>
      <c r="WLA83" s="72"/>
      <c r="WLM83" s="72"/>
      <c r="WLN83" s="73"/>
      <c r="WLO83" s="548"/>
      <c r="WLP83" s="72"/>
      <c r="WLQ83" s="72"/>
      <c r="WMC83" s="72"/>
      <c r="WMD83" s="73"/>
      <c r="WME83" s="548"/>
      <c r="WMF83" s="72"/>
      <c r="WMG83" s="72"/>
      <c r="WMS83" s="72"/>
      <c r="WMT83" s="73"/>
      <c r="WMU83" s="548"/>
      <c r="WMV83" s="72"/>
      <c r="WMW83" s="72"/>
      <c r="WNI83" s="72"/>
      <c r="WNJ83" s="73"/>
      <c r="WNK83" s="548"/>
      <c r="WNL83" s="72"/>
      <c r="WNM83" s="72"/>
      <c r="WNY83" s="72"/>
      <c r="WNZ83" s="73"/>
      <c r="WOA83" s="548"/>
      <c r="WOB83" s="72"/>
      <c r="WOC83" s="72"/>
      <c r="WOO83" s="72"/>
      <c r="WOP83" s="73"/>
      <c r="WOQ83" s="548"/>
      <c r="WOR83" s="72"/>
      <c r="WOS83" s="72"/>
      <c r="WPE83" s="72"/>
      <c r="WPF83" s="73"/>
      <c r="WPG83" s="548"/>
      <c r="WPH83" s="72"/>
      <c r="WPI83" s="72"/>
      <c r="WPU83" s="72"/>
      <c r="WPV83" s="73"/>
      <c r="WPW83" s="548"/>
      <c r="WPX83" s="72"/>
      <c r="WPY83" s="72"/>
      <c r="WQK83" s="72"/>
      <c r="WQL83" s="73"/>
      <c r="WQM83" s="548"/>
      <c r="WQN83" s="72"/>
      <c r="WQO83" s="72"/>
      <c r="WRA83" s="72"/>
      <c r="WRB83" s="73"/>
      <c r="WRC83" s="548"/>
      <c r="WRD83" s="72"/>
      <c r="WRE83" s="72"/>
      <c r="WRQ83" s="72"/>
      <c r="WRR83" s="73"/>
      <c r="WRS83" s="548"/>
      <c r="WRT83" s="72"/>
      <c r="WRU83" s="72"/>
      <c r="WSG83" s="72"/>
      <c r="WSH83" s="73"/>
      <c r="WSI83" s="548"/>
      <c r="WSJ83" s="72"/>
      <c r="WSK83" s="72"/>
      <c r="WSW83" s="72"/>
      <c r="WSX83" s="73"/>
      <c r="WSY83" s="548"/>
      <c r="WSZ83" s="72"/>
      <c r="WTA83" s="72"/>
      <c r="WTM83" s="72"/>
      <c r="WTN83" s="73"/>
      <c r="WTO83" s="548"/>
      <c r="WTP83" s="72"/>
      <c r="WTQ83" s="72"/>
      <c r="WUC83" s="72"/>
      <c r="WUD83" s="73"/>
      <c r="WUE83" s="548"/>
      <c r="WUF83" s="72"/>
      <c r="WUG83" s="72"/>
      <c r="WUS83" s="72"/>
      <c r="WUT83" s="73"/>
      <c r="WUU83" s="548"/>
      <c r="WUV83" s="72"/>
      <c r="WUW83" s="72"/>
      <c r="WVI83" s="72"/>
      <c r="WVJ83" s="73"/>
      <c r="WVK83" s="548"/>
      <c r="WVL83" s="72"/>
      <c r="WVM83" s="72"/>
      <c r="WVY83" s="72"/>
      <c r="WVZ83" s="73"/>
      <c r="WWA83" s="548"/>
      <c r="WWB83" s="72"/>
      <c r="WWC83" s="72"/>
      <c r="WWO83" s="72"/>
      <c r="WWP83" s="73"/>
      <c r="WWQ83" s="548"/>
      <c r="WWR83" s="72"/>
      <c r="WWS83" s="72"/>
      <c r="WXE83" s="72"/>
      <c r="WXF83" s="73"/>
      <c r="WXG83" s="548"/>
      <c r="WXH83" s="72"/>
      <c r="WXI83" s="72"/>
      <c r="WXU83" s="72"/>
      <c r="WXV83" s="73"/>
      <c r="WXW83" s="548"/>
      <c r="WXX83" s="72"/>
      <c r="WXY83" s="72"/>
      <c r="WYK83" s="72"/>
      <c r="WYL83" s="73"/>
      <c r="WYM83" s="548"/>
      <c r="WYN83" s="72"/>
      <c r="WYO83" s="72"/>
      <c r="WZA83" s="72"/>
      <c r="WZB83" s="73"/>
      <c r="WZC83" s="548"/>
      <c r="WZD83" s="72"/>
      <c r="WZE83" s="72"/>
      <c r="WZQ83" s="72"/>
      <c r="WZR83" s="73"/>
      <c r="WZS83" s="548"/>
      <c r="WZT83" s="72"/>
      <c r="WZU83" s="72"/>
      <c r="XAG83" s="72"/>
      <c r="XAH83" s="73"/>
      <c r="XAI83" s="548"/>
      <c r="XAJ83" s="72"/>
      <c r="XAK83" s="72"/>
      <c r="XAW83" s="72"/>
      <c r="XAX83" s="73"/>
      <c r="XAY83" s="548"/>
      <c r="XAZ83" s="72"/>
      <c r="XBA83" s="72"/>
      <c r="XBM83" s="72"/>
      <c r="XBN83" s="73"/>
      <c r="XBO83" s="548"/>
      <c r="XBP83" s="72"/>
      <c r="XBQ83" s="72"/>
      <c r="XCC83" s="72"/>
      <c r="XCD83" s="73"/>
      <c r="XCE83" s="548"/>
      <c r="XCF83" s="72"/>
      <c r="XCG83" s="72"/>
      <c r="XCS83" s="72"/>
      <c r="XCT83" s="73"/>
      <c r="XCU83" s="548"/>
      <c r="XCV83" s="72"/>
      <c r="XCW83" s="72"/>
      <c r="XDI83" s="72"/>
      <c r="XDJ83" s="73"/>
      <c r="XDK83" s="548"/>
      <c r="XDL83" s="72"/>
      <c r="XDM83" s="72"/>
      <c r="XDY83" s="72"/>
      <c r="XDZ83" s="73"/>
      <c r="XEA83" s="548"/>
      <c r="XEB83" s="72"/>
      <c r="XEC83" s="72"/>
      <c r="XEO83" s="72"/>
      <c r="XEP83" s="73"/>
      <c r="XEQ83" s="548"/>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05"/>
      <c r="FG84" s="605"/>
      <c r="FH84" s="114"/>
      <c r="FI84" s="74"/>
      <c r="FU84" s="74"/>
      <c r="FV84" s="605"/>
      <c r="FW84" s="605"/>
      <c r="FX84" s="114"/>
      <c r="FY84" s="74"/>
      <c r="GK84" s="74"/>
      <c r="GL84" s="605"/>
      <c r="GM84" s="605"/>
      <c r="GN84" s="114"/>
      <c r="GO84" s="74"/>
      <c r="HA84" s="74"/>
      <c r="HB84" s="605"/>
      <c r="HC84" s="605"/>
      <c r="HD84" s="114"/>
      <c r="HE84" s="74"/>
      <c r="HQ84" s="74"/>
      <c r="HR84" s="605"/>
      <c r="HS84" s="605"/>
      <c r="HT84" s="114"/>
      <c r="HU84" s="74"/>
      <c r="IG84" s="74"/>
      <c r="IH84" s="605"/>
      <c r="II84" s="605"/>
      <c r="IJ84" s="114"/>
      <c r="IK84" s="74"/>
      <c r="IW84" s="74"/>
      <c r="IX84" s="605"/>
      <c r="IY84" s="605"/>
      <c r="IZ84" s="114"/>
      <c r="JA84" s="74"/>
      <c r="JM84" s="74"/>
      <c r="JN84" s="605"/>
      <c r="JO84" s="605"/>
      <c r="JP84" s="114"/>
      <c r="JQ84" s="74"/>
      <c r="KC84" s="74"/>
      <c r="KD84" s="605"/>
      <c r="KE84" s="605"/>
      <c r="KF84" s="114"/>
      <c r="KG84" s="74"/>
      <c r="KS84" s="74"/>
      <c r="KT84" s="605"/>
      <c r="KU84" s="605"/>
      <c r="KV84" s="114"/>
      <c r="KW84" s="74"/>
      <c r="LI84" s="74"/>
      <c r="LJ84" s="605"/>
      <c r="LK84" s="605"/>
      <c r="LL84" s="114"/>
      <c r="LM84" s="74"/>
      <c r="LY84" s="74"/>
      <c r="LZ84" s="605"/>
      <c r="MA84" s="605"/>
      <c r="MB84" s="114"/>
      <c r="MC84" s="74"/>
      <c r="MO84" s="74"/>
      <c r="MP84" s="605"/>
      <c r="MQ84" s="605"/>
      <c r="MR84" s="114"/>
      <c r="MS84" s="74"/>
      <c r="NE84" s="74"/>
      <c r="NF84" s="605"/>
      <c r="NG84" s="605"/>
      <c r="NH84" s="114"/>
      <c r="NI84" s="74"/>
      <c r="NU84" s="74"/>
      <c r="NV84" s="605"/>
      <c r="NW84" s="605"/>
      <c r="NX84" s="114"/>
      <c r="NY84" s="74"/>
      <c r="OK84" s="74"/>
      <c r="OL84" s="605"/>
      <c r="OM84" s="605"/>
      <c r="ON84" s="114"/>
      <c r="OO84" s="74"/>
      <c r="PA84" s="74"/>
      <c r="PB84" s="605"/>
      <c r="PC84" s="605"/>
      <c r="PD84" s="114"/>
      <c r="PE84" s="74"/>
      <c r="PQ84" s="74"/>
      <c r="PR84" s="605"/>
      <c r="PS84" s="605"/>
      <c r="PT84" s="114"/>
      <c r="PU84" s="74"/>
      <c r="QG84" s="74"/>
      <c r="QH84" s="605"/>
      <c r="QI84" s="605"/>
      <c r="QJ84" s="114"/>
      <c r="QK84" s="74"/>
      <c r="QW84" s="74"/>
      <c r="QX84" s="605"/>
      <c r="QY84" s="605"/>
      <c r="QZ84" s="114"/>
      <c r="RA84" s="74"/>
      <c r="RM84" s="74"/>
      <c r="RN84" s="605"/>
      <c r="RO84" s="605"/>
      <c r="RP84" s="114"/>
      <c r="RQ84" s="74"/>
      <c r="SC84" s="74"/>
      <c r="SD84" s="605"/>
      <c r="SE84" s="605"/>
      <c r="SF84" s="114"/>
      <c r="SG84" s="74"/>
      <c r="SS84" s="74"/>
      <c r="ST84" s="605"/>
      <c r="SU84" s="605"/>
      <c r="SV84" s="114"/>
      <c r="SW84" s="74"/>
      <c r="TI84" s="74"/>
      <c r="TJ84" s="605"/>
      <c r="TK84" s="605"/>
      <c r="TL84" s="114"/>
      <c r="TM84" s="74"/>
      <c r="TY84" s="74"/>
      <c r="TZ84" s="605"/>
      <c r="UA84" s="605"/>
      <c r="UB84" s="114"/>
      <c r="UC84" s="74"/>
      <c r="UO84" s="74"/>
      <c r="UP84" s="605"/>
      <c r="UQ84" s="605"/>
      <c r="UR84" s="114"/>
      <c r="US84" s="74"/>
      <c r="VE84" s="74"/>
      <c r="VF84" s="605"/>
      <c r="VG84" s="605"/>
      <c r="VH84" s="114"/>
      <c r="VI84" s="74"/>
      <c r="VU84" s="74"/>
      <c r="VV84" s="605"/>
      <c r="VW84" s="605"/>
      <c r="VX84" s="114"/>
      <c r="VY84" s="74"/>
      <c r="WK84" s="74"/>
      <c r="WL84" s="605"/>
      <c r="WM84" s="605"/>
      <c r="WN84" s="114"/>
      <c r="WO84" s="74"/>
      <c r="XA84" s="74"/>
      <c r="XB84" s="605"/>
      <c r="XC84" s="605"/>
      <c r="XD84" s="114"/>
      <c r="XE84" s="74"/>
      <c r="XQ84" s="74"/>
      <c r="XR84" s="605"/>
      <c r="XS84" s="605"/>
      <c r="XT84" s="114"/>
      <c r="XU84" s="74"/>
      <c r="YG84" s="74"/>
      <c r="YH84" s="605"/>
      <c r="YI84" s="605"/>
      <c r="YJ84" s="114"/>
      <c r="YK84" s="74"/>
      <c r="YW84" s="74"/>
      <c r="YX84" s="605"/>
      <c r="YY84" s="605"/>
      <c r="YZ84" s="114"/>
      <c r="ZA84" s="74"/>
      <c r="ZM84" s="74"/>
      <c r="ZN84" s="605"/>
      <c r="ZO84" s="605"/>
      <c r="ZP84" s="114"/>
      <c r="ZQ84" s="74"/>
      <c r="AAC84" s="74"/>
      <c r="AAD84" s="605"/>
      <c r="AAE84" s="605"/>
      <c r="AAF84" s="114"/>
      <c r="AAG84" s="74"/>
      <c r="AAS84" s="74"/>
      <c r="AAT84" s="605"/>
      <c r="AAU84" s="605"/>
      <c r="AAV84" s="114"/>
      <c r="AAW84" s="74"/>
      <c r="ABI84" s="74"/>
      <c r="ABJ84" s="605"/>
      <c r="ABK84" s="605"/>
      <c r="ABL84" s="114"/>
      <c r="ABM84" s="74"/>
      <c r="ABY84" s="74"/>
      <c r="ABZ84" s="605"/>
      <c r="ACA84" s="605"/>
      <c r="ACB84" s="114"/>
      <c r="ACC84" s="74"/>
      <c r="ACO84" s="74"/>
      <c r="ACP84" s="605"/>
      <c r="ACQ84" s="605"/>
      <c r="ACR84" s="114"/>
      <c r="ACS84" s="74"/>
      <c r="ADE84" s="74"/>
      <c r="ADF84" s="605"/>
      <c r="ADG84" s="605"/>
      <c r="ADH84" s="114"/>
      <c r="ADI84" s="74"/>
      <c r="ADU84" s="74"/>
      <c r="ADV84" s="605"/>
      <c r="ADW84" s="605"/>
      <c r="ADX84" s="114"/>
      <c r="ADY84" s="74"/>
      <c r="AEK84" s="74"/>
      <c r="AEL84" s="605"/>
      <c r="AEM84" s="605"/>
      <c r="AEN84" s="114"/>
      <c r="AEO84" s="74"/>
      <c r="AFA84" s="74"/>
      <c r="AFB84" s="605"/>
      <c r="AFC84" s="605"/>
      <c r="AFD84" s="114"/>
      <c r="AFE84" s="74"/>
      <c r="AFQ84" s="74"/>
      <c r="AFR84" s="605"/>
      <c r="AFS84" s="605"/>
      <c r="AFT84" s="114"/>
      <c r="AFU84" s="74"/>
      <c r="AGG84" s="74"/>
      <c r="AGH84" s="605"/>
      <c r="AGI84" s="605"/>
      <c r="AGJ84" s="114"/>
      <c r="AGK84" s="74"/>
      <c r="AGW84" s="74"/>
      <c r="AGX84" s="605"/>
      <c r="AGY84" s="605"/>
      <c r="AGZ84" s="114"/>
      <c r="AHA84" s="74"/>
      <c r="AHM84" s="74"/>
      <c r="AHN84" s="605"/>
      <c r="AHO84" s="605"/>
      <c r="AHP84" s="114"/>
      <c r="AHQ84" s="74"/>
      <c r="AIC84" s="74"/>
      <c r="AID84" s="605"/>
      <c r="AIE84" s="605"/>
      <c r="AIF84" s="114"/>
      <c r="AIG84" s="74"/>
      <c r="AIS84" s="74"/>
      <c r="AIT84" s="605"/>
      <c r="AIU84" s="605"/>
      <c r="AIV84" s="114"/>
      <c r="AIW84" s="74"/>
      <c r="AJI84" s="74"/>
      <c r="AJJ84" s="605"/>
      <c r="AJK84" s="605"/>
      <c r="AJL84" s="114"/>
      <c r="AJM84" s="74"/>
      <c r="AJY84" s="74"/>
      <c r="AJZ84" s="605"/>
      <c r="AKA84" s="605"/>
      <c r="AKB84" s="114"/>
      <c r="AKC84" s="74"/>
      <c r="AKO84" s="74"/>
      <c r="AKP84" s="605"/>
      <c r="AKQ84" s="605"/>
      <c r="AKR84" s="114"/>
      <c r="AKS84" s="74"/>
      <c r="ALE84" s="74"/>
      <c r="ALF84" s="605"/>
      <c r="ALG84" s="605"/>
      <c r="ALH84" s="114"/>
      <c r="ALI84" s="74"/>
      <c r="ALU84" s="74"/>
      <c r="ALV84" s="605"/>
      <c r="ALW84" s="605"/>
      <c r="ALX84" s="114"/>
      <c r="ALY84" s="74"/>
      <c r="AMK84" s="74"/>
      <c r="AML84" s="605"/>
      <c r="AMM84" s="605"/>
      <c r="AMN84" s="114"/>
      <c r="AMO84" s="74"/>
      <c r="ANA84" s="74"/>
      <c r="ANB84" s="605"/>
      <c r="ANC84" s="605"/>
      <c r="AND84" s="114"/>
      <c r="ANE84" s="74"/>
      <c r="ANQ84" s="74"/>
      <c r="ANR84" s="605"/>
      <c r="ANS84" s="605"/>
      <c r="ANT84" s="114"/>
      <c r="ANU84" s="74"/>
      <c r="AOG84" s="74"/>
      <c r="AOH84" s="605"/>
      <c r="AOI84" s="605"/>
      <c r="AOJ84" s="114"/>
      <c r="AOK84" s="74"/>
      <c r="AOW84" s="74"/>
      <c r="AOX84" s="605"/>
      <c r="AOY84" s="605"/>
      <c r="AOZ84" s="114"/>
      <c r="APA84" s="74"/>
      <c r="APM84" s="74"/>
      <c r="APN84" s="605"/>
      <c r="APO84" s="605"/>
      <c r="APP84" s="114"/>
      <c r="APQ84" s="74"/>
      <c r="AQC84" s="74"/>
      <c r="AQD84" s="605"/>
      <c r="AQE84" s="605"/>
      <c r="AQF84" s="114"/>
      <c r="AQG84" s="74"/>
      <c r="AQS84" s="74"/>
      <c r="AQT84" s="605"/>
      <c r="AQU84" s="605"/>
      <c r="AQV84" s="114"/>
      <c r="AQW84" s="74"/>
      <c r="ARI84" s="74"/>
      <c r="ARJ84" s="605"/>
      <c r="ARK84" s="605"/>
      <c r="ARL84" s="114"/>
      <c r="ARM84" s="74"/>
      <c r="ARY84" s="74"/>
      <c r="ARZ84" s="605"/>
      <c r="ASA84" s="605"/>
      <c r="ASB84" s="114"/>
      <c r="ASC84" s="74"/>
      <c r="ASO84" s="74"/>
      <c r="ASP84" s="605"/>
      <c r="ASQ84" s="605"/>
      <c r="ASR84" s="114"/>
      <c r="ASS84" s="74"/>
      <c r="ATE84" s="74"/>
      <c r="ATF84" s="605"/>
      <c r="ATG84" s="605"/>
      <c r="ATH84" s="114"/>
      <c r="ATI84" s="74"/>
      <c r="ATU84" s="74"/>
      <c r="ATV84" s="605"/>
      <c r="ATW84" s="605"/>
      <c r="ATX84" s="114"/>
      <c r="ATY84" s="74"/>
      <c r="AUK84" s="74"/>
      <c r="AUL84" s="605"/>
      <c r="AUM84" s="605"/>
      <c r="AUN84" s="114"/>
      <c r="AUO84" s="74"/>
      <c r="AVA84" s="74"/>
      <c r="AVB84" s="605"/>
      <c r="AVC84" s="605"/>
      <c r="AVD84" s="114"/>
      <c r="AVE84" s="74"/>
      <c r="AVQ84" s="74"/>
      <c r="AVR84" s="605"/>
      <c r="AVS84" s="605"/>
      <c r="AVT84" s="114"/>
      <c r="AVU84" s="74"/>
      <c r="AWG84" s="74"/>
      <c r="AWH84" s="605"/>
      <c r="AWI84" s="605"/>
      <c r="AWJ84" s="114"/>
      <c r="AWK84" s="74"/>
      <c r="AWW84" s="74"/>
      <c r="AWX84" s="605"/>
      <c r="AWY84" s="605"/>
      <c r="AWZ84" s="114"/>
      <c r="AXA84" s="74"/>
      <c r="AXM84" s="74"/>
      <c r="AXN84" s="605"/>
      <c r="AXO84" s="605"/>
      <c r="AXP84" s="114"/>
      <c r="AXQ84" s="74"/>
      <c r="AYC84" s="74"/>
      <c r="AYD84" s="605"/>
      <c r="AYE84" s="605"/>
      <c r="AYF84" s="114"/>
      <c r="AYG84" s="74"/>
      <c r="AYS84" s="74"/>
      <c r="AYT84" s="605"/>
      <c r="AYU84" s="605"/>
      <c r="AYV84" s="114"/>
      <c r="AYW84" s="74"/>
      <c r="AZI84" s="74"/>
      <c r="AZJ84" s="605"/>
      <c r="AZK84" s="605"/>
      <c r="AZL84" s="114"/>
      <c r="AZM84" s="74"/>
      <c r="AZY84" s="74"/>
      <c r="AZZ84" s="605"/>
      <c r="BAA84" s="605"/>
      <c r="BAB84" s="114"/>
      <c r="BAC84" s="74"/>
      <c r="BAO84" s="74"/>
      <c r="BAP84" s="605"/>
      <c r="BAQ84" s="605"/>
      <c r="BAR84" s="114"/>
      <c r="BAS84" s="74"/>
      <c r="BBE84" s="74"/>
      <c r="BBF84" s="605"/>
      <c r="BBG84" s="605"/>
      <c r="BBH84" s="114"/>
      <c r="BBI84" s="74"/>
      <c r="BBU84" s="74"/>
      <c r="BBV84" s="605"/>
      <c r="BBW84" s="605"/>
      <c r="BBX84" s="114"/>
      <c r="BBY84" s="74"/>
      <c r="BCK84" s="74"/>
      <c r="BCL84" s="605"/>
      <c r="BCM84" s="605"/>
      <c r="BCN84" s="114"/>
      <c r="BCO84" s="74"/>
      <c r="BDA84" s="74"/>
      <c r="BDB84" s="605"/>
      <c r="BDC84" s="605"/>
      <c r="BDD84" s="114"/>
      <c r="BDE84" s="74"/>
      <c r="BDQ84" s="74"/>
      <c r="BDR84" s="605"/>
      <c r="BDS84" s="605"/>
      <c r="BDT84" s="114"/>
      <c r="BDU84" s="74"/>
      <c r="BEG84" s="74"/>
      <c r="BEH84" s="605"/>
      <c r="BEI84" s="605"/>
      <c r="BEJ84" s="114"/>
      <c r="BEK84" s="74"/>
      <c r="BEW84" s="74"/>
      <c r="BEX84" s="605"/>
      <c r="BEY84" s="605"/>
      <c r="BEZ84" s="114"/>
      <c r="BFA84" s="74"/>
      <c r="BFM84" s="74"/>
      <c r="BFN84" s="605"/>
      <c r="BFO84" s="605"/>
      <c r="BFP84" s="114"/>
      <c r="BFQ84" s="74"/>
      <c r="BGC84" s="74"/>
      <c r="BGD84" s="605"/>
      <c r="BGE84" s="605"/>
      <c r="BGF84" s="114"/>
      <c r="BGG84" s="74"/>
      <c r="BGS84" s="74"/>
      <c r="BGT84" s="605"/>
      <c r="BGU84" s="605"/>
      <c r="BGV84" s="114"/>
      <c r="BGW84" s="74"/>
      <c r="BHI84" s="74"/>
      <c r="BHJ84" s="605"/>
      <c r="BHK84" s="605"/>
      <c r="BHL84" s="114"/>
      <c r="BHM84" s="74"/>
      <c r="BHY84" s="74"/>
      <c r="BHZ84" s="605"/>
      <c r="BIA84" s="605"/>
      <c r="BIB84" s="114"/>
      <c r="BIC84" s="74"/>
      <c r="BIO84" s="74"/>
      <c r="BIP84" s="605"/>
      <c r="BIQ84" s="605"/>
      <c r="BIR84" s="114"/>
      <c r="BIS84" s="74"/>
      <c r="BJE84" s="74"/>
      <c r="BJF84" s="605"/>
      <c r="BJG84" s="605"/>
      <c r="BJH84" s="114"/>
      <c r="BJI84" s="74"/>
      <c r="BJU84" s="74"/>
      <c r="BJV84" s="605"/>
      <c r="BJW84" s="605"/>
      <c r="BJX84" s="114"/>
      <c r="BJY84" s="74"/>
      <c r="BKK84" s="74"/>
      <c r="BKL84" s="605"/>
      <c r="BKM84" s="605"/>
      <c r="BKN84" s="114"/>
      <c r="BKO84" s="74"/>
      <c r="BLA84" s="74"/>
      <c r="BLB84" s="605"/>
      <c r="BLC84" s="605"/>
      <c r="BLD84" s="114"/>
      <c r="BLE84" s="74"/>
      <c r="BLQ84" s="74"/>
      <c r="BLR84" s="605"/>
      <c r="BLS84" s="605"/>
      <c r="BLT84" s="114"/>
      <c r="BLU84" s="74"/>
      <c r="BMG84" s="74"/>
      <c r="BMH84" s="605"/>
      <c r="BMI84" s="605"/>
      <c r="BMJ84" s="114"/>
      <c r="BMK84" s="74"/>
      <c r="BMW84" s="74"/>
      <c r="BMX84" s="605"/>
      <c r="BMY84" s="605"/>
      <c r="BMZ84" s="114"/>
      <c r="BNA84" s="74"/>
      <c r="BNM84" s="74"/>
      <c r="BNN84" s="605"/>
      <c r="BNO84" s="605"/>
      <c r="BNP84" s="114"/>
      <c r="BNQ84" s="74"/>
      <c r="BOC84" s="74"/>
      <c r="BOD84" s="605"/>
      <c r="BOE84" s="605"/>
      <c r="BOF84" s="114"/>
      <c r="BOG84" s="74"/>
      <c r="BOS84" s="74"/>
      <c r="BOT84" s="605"/>
      <c r="BOU84" s="605"/>
      <c r="BOV84" s="114"/>
      <c r="BOW84" s="74"/>
      <c r="BPI84" s="74"/>
      <c r="BPJ84" s="605"/>
      <c r="BPK84" s="605"/>
      <c r="BPL84" s="114"/>
      <c r="BPM84" s="74"/>
      <c r="BPY84" s="74"/>
      <c r="BPZ84" s="605"/>
      <c r="BQA84" s="605"/>
      <c r="BQB84" s="114"/>
      <c r="BQC84" s="74"/>
      <c r="BQO84" s="74"/>
      <c r="BQP84" s="605"/>
      <c r="BQQ84" s="605"/>
      <c r="BQR84" s="114"/>
      <c r="BQS84" s="74"/>
      <c r="BRE84" s="74"/>
      <c r="BRF84" s="605"/>
      <c r="BRG84" s="605"/>
      <c r="BRH84" s="114"/>
      <c r="BRI84" s="74"/>
      <c r="BRU84" s="74"/>
      <c r="BRV84" s="605"/>
      <c r="BRW84" s="605"/>
      <c r="BRX84" s="114"/>
      <c r="BRY84" s="74"/>
      <c r="BSK84" s="74"/>
      <c r="BSL84" s="605"/>
      <c r="BSM84" s="605"/>
      <c r="BSN84" s="114"/>
      <c r="BSO84" s="74"/>
      <c r="BTA84" s="74"/>
      <c r="BTB84" s="605"/>
      <c r="BTC84" s="605"/>
      <c r="BTD84" s="114"/>
      <c r="BTE84" s="74"/>
      <c r="BTQ84" s="74"/>
      <c r="BTR84" s="605"/>
      <c r="BTS84" s="605"/>
      <c r="BTT84" s="114"/>
      <c r="BTU84" s="74"/>
      <c r="BUG84" s="74"/>
      <c r="BUH84" s="605"/>
      <c r="BUI84" s="605"/>
      <c r="BUJ84" s="114"/>
      <c r="BUK84" s="74"/>
      <c r="BUW84" s="74"/>
      <c r="BUX84" s="605"/>
      <c r="BUY84" s="605"/>
      <c r="BUZ84" s="114"/>
      <c r="BVA84" s="74"/>
      <c r="BVM84" s="74"/>
      <c r="BVN84" s="605"/>
      <c r="BVO84" s="605"/>
      <c r="BVP84" s="114"/>
      <c r="BVQ84" s="74"/>
      <c r="BWC84" s="74"/>
      <c r="BWD84" s="605"/>
      <c r="BWE84" s="605"/>
      <c r="BWF84" s="114"/>
      <c r="BWG84" s="74"/>
      <c r="BWS84" s="74"/>
      <c r="BWT84" s="605"/>
      <c r="BWU84" s="605"/>
      <c r="BWV84" s="114"/>
      <c r="BWW84" s="74"/>
      <c r="BXI84" s="74"/>
      <c r="BXJ84" s="605"/>
      <c r="BXK84" s="605"/>
      <c r="BXL84" s="114"/>
      <c r="BXM84" s="74"/>
      <c r="BXY84" s="74"/>
      <c r="BXZ84" s="605"/>
      <c r="BYA84" s="605"/>
      <c r="BYB84" s="114"/>
      <c r="BYC84" s="74"/>
      <c r="BYO84" s="74"/>
      <c r="BYP84" s="605"/>
      <c r="BYQ84" s="605"/>
      <c r="BYR84" s="114"/>
      <c r="BYS84" s="74"/>
      <c r="BZE84" s="74"/>
      <c r="BZF84" s="605"/>
      <c r="BZG84" s="605"/>
      <c r="BZH84" s="114"/>
      <c r="BZI84" s="74"/>
      <c r="BZU84" s="74"/>
      <c r="BZV84" s="605"/>
      <c r="BZW84" s="605"/>
      <c r="BZX84" s="114"/>
      <c r="BZY84" s="74"/>
      <c r="CAK84" s="74"/>
      <c r="CAL84" s="605"/>
      <c r="CAM84" s="605"/>
      <c r="CAN84" s="114"/>
      <c r="CAO84" s="74"/>
      <c r="CBA84" s="74"/>
      <c r="CBB84" s="605"/>
      <c r="CBC84" s="605"/>
      <c r="CBD84" s="114"/>
      <c r="CBE84" s="74"/>
      <c r="CBQ84" s="74"/>
      <c r="CBR84" s="605"/>
      <c r="CBS84" s="605"/>
      <c r="CBT84" s="114"/>
      <c r="CBU84" s="74"/>
      <c r="CCG84" s="74"/>
      <c r="CCH84" s="605"/>
      <c r="CCI84" s="605"/>
      <c r="CCJ84" s="114"/>
      <c r="CCK84" s="74"/>
      <c r="CCW84" s="74"/>
      <c r="CCX84" s="605"/>
      <c r="CCY84" s="605"/>
      <c r="CCZ84" s="114"/>
      <c r="CDA84" s="74"/>
      <c r="CDM84" s="74"/>
      <c r="CDN84" s="605"/>
      <c r="CDO84" s="605"/>
      <c r="CDP84" s="114"/>
      <c r="CDQ84" s="74"/>
      <c r="CEC84" s="74"/>
      <c r="CED84" s="605"/>
      <c r="CEE84" s="605"/>
      <c r="CEF84" s="114"/>
      <c r="CEG84" s="74"/>
      <c r="CES84" s="74"/>
      <c r="CET84" s="605"/>
      <c r="CEU84" s="605"/>
      <c r="CEV84" s="114"/>
      <c r="CEW84" s="74"/>
      <c r="CFI84" s="74"/>
      <c r="CFJ84" s="605"/>
      <c r="CFK84" s="605"/>
      <c r="CFL84" s="114"/>
      <c r="CFM84" s="74"/>
      <c r="CFY84" s="74"/>
      <c r="CFZ84" s="605"/>
      <c r="CGA84" s="605"/>
      <c r="CGB84" s="114"/>
      <c r="CGC84" s="74"/>
      <c r="CGO84" s="74"/>
      <c r="CGP84" s="605"/>
      <c r="CGQ84" s="605"/>
      <c r="CGR84" s="114"/>
      <c r="CGS84" s="74"/>
      <c r="CHE84" s="74"/>
      <c r="CHF84" s="605"/>
      <c r="CHG84" s="605"/>
      <c r="CHH84" s="114"/>
      <c r="CHI84" s="74"/>
      <c r="CHU84" s="74"/>
      <c r="CHV84" s="605"/>
      <c r="CHW84" s="605"/>
      <c r="CHX84" s="114"/>
      <c r="CHY84" s="74"/>
      <c r="CIK84" s="74"/>
      <c r="CIL84" s="605"/>
      <c r="CIM84" s="605"/>
      <c r="CIN84" s="114"/>
      <c r="CIO84" s="74"/>
      <c r="CJA84" s="74"/>
      <c r="CJB84" s="605"/>
      <c r="CJC84" s="605"/>
      <c r="CJD84" s="114"/>
      <c r="CJE84" s="74"/>
      <c r="CJQ84" s="74"/>
      <c r="CJR84" s="605"/>
      <c r="CJS84" s="605"/>
      <c r="CJT84" s="114"/>
      <c r="CJU84" s="74"/>
      <c r="CKG84" s="74"/>
      <c r="CKH84" s="605"/>
      <c r="CKI84" s="605"/>
      <c r="CKJ84" s="114"/>
      <c r="CKK84" s="74"/>
      <c r="CKW84" s="74"/>
      <c r="CKX84" s="605"/>
      <c r="CKY84" s="605"/>
      <c r="CKZ84" s="114"/>
      <c r="CLA84" s="74"/>
      <c r="CLM84" s="74"/>
      <c r="CLN84" s="605"/>
      <c r="CLO84" s="605"/>
      <c r="CLP84" s="114"/>
      <c r="CLQ84" s="74"/>
      <c r="CMC84" s="74"/>
      <c r="CMD84" s="605"/>
      <c r="CME84" s="605"/>
      <c r="CMF84" s="114"/>
      <c r="CMG84" s="74"/>
      <c r="CMS84" s="74"/>
      <c r="CMT84" s="605"/>
      <c r="CMU84" s="605"/>
      <c r="CMV84" s="114"/>
      <c r="CMW84" s="74"/>
      <c r="CNI84" s="74"/>
      <c r="CNJ84" s="605"/>
      <c r="CNK84" s="605"/>
      <c r="CNL84" s="114"/>
      <c r="CNM84" s="74"/>
      <c r="CNY84" s="74"/>
      <c r="CNZ84" s="605"/>
      <c r="COA84" s="605"/>
      <c r="COB84" s="114"/>
      <c r="COC84" s="74"/>
      <c r="COO84" s="74"/>
      <c r="COP84" s="605"/>
      <c r="COQ84" s="605"/>
      <c r="COR84" s="114"/>
      <c r="COS84" s="74"/>
      <c r="CPE84" s="74"/>
      <c r="CPF84" s="605"/>
      <c r="CPG84" s="605"/>
      <c r="CPH84" s="114"/>
      <c r="CPI84" s="74"/>
      <c r="CPU84" s="74"/>
      <c r="CPV84" s="605"/>
      <c r="CPW84" s="605"/>
      <c r="CPX84" s="114"/>
      <c r="CPY84" s="74"/>
      <c r="CQK84" s="74"/>
      <c r="CQL84" s="605"/>
      <c r="CQM84" s="605"/>
      <c r="CQN84" s="114"/>
      <c r="CQO84" s="74"/>
      <c r="CRA84" s="74"/>
      <c r="CRB84" s="605"/>
      <c r="CRC84" s="605"/>
      <c r="CRD84" s="114"/>
      <c r="CRE84" s="74"/>
      <c r="CRQ84" s="74"/>
      <c r="CRR84" s="605"/>
      <c r="CRS84" s="605"/>
      <c r="CRT84" s="114"/>
      <c r="CRU84" s="74"/>
      <c r="CSG84" s="74"/>
      <c r="CSH84" s="605"/>
      <c r="CSI84" s="605"/>
      <c r="CSJ84" s="114"/>
      <c r="CSK84" s="74"/>
      <c r="CSW84" s="74"/>
      <c r="CSX84" s="605"/>
      <c r="CSY84" s="605"/>
      <c r="CSZ84" s="114"/>
      <c r="CTA84" s="74"/>
      <c r="CTM84" s="74"/>
      <c r="CTN84" s="605"/>
      <c r="CTO84" s="605"/>
      <c r="CTP84" s="114"/>
      <c r="CTQ84" s="74"/>
      <c r="CUC84" s="74"/>
      <c r="CUD84" s="605"/>
      <c r="CUE84" s="605"/>
      <c r="CUF84" s="114"/>
      <c r="CUG84" s="74"/>
      <c r="CUS84" s="74"/>
      <c r="CUT84" s="605"/>
      <c r="CUU84" s="605"/>
      <c r="CUV84" s="114"/>
      <c r="CUW84" s="74"/>
      <c r="CVI84" s="74"/>
      <c r="CVJ84" s="605"/>
      <c r="CVK84" s="605"/>
      <c r="CVL84" s="114"/>
      <c r="CVM84" s="74"/>
      <c r="CVY84" s="74"/>
      <c r="CVZ84" s="605"/>
      <c r="CWA84" s="605"/>
      <c r="CWB84" s="114"/>
      <c r="CWC84" s="74"/>
      <c r="CWO84" s="74"/>
      <c r="CWP84" s="605"/>
      <c r="CWQ84" s="605"/>
      <c r="CWR84" s="114"/>
      <c r="CWS84" s="74"/>
      <c r="CXE84" s="74"/>
      <c r="CXF84" s="605"/>
      <c r="CXG84" s="605"/>
      <c r="CXH84" s="114"/>
      <c r="CXI84" s="74"/>
      <c r="CXU84" s="74"/>
      <c r="CXV84" s="605"/>
      <c r="CXW84" s="605"/>
      <c r="CXX84" s="114"/>
      <c r="CXY84" s="74"/>
      <c r="CYK84" s="74"/>
      <c r="CYL84" s="605"/>
      <c r="CYM84" s="605"/>
      <c r="CYN84" s="114"/>
      <c r="CYO84" s="74"/>
      <c r="CZA84" s="74"/>
      <c r="CZB84" s="605"/>
      <c r="CZC84" s="605"/>
      <c r="CZD84" s="114"/>
      <c r="CZE84" s="74"/>
      <c r="CZQ84" s="74"/>
      <c r="CZR84" s="605"/>
      <c r="CZS84" s="605"/>
      <c r="CZT84" s="114"/>
      <c r="CZU84" s="74"/>
      <c r="DAG84" s="74"/>
      <c r="DAH84" s="605"/>
      <c r="DAI84" s="605"/>
      <c r="DAJ84" s="114"/>
      <c r="DAK84" s="74"/>
      <c r="DAW84" s="74"/>
      <c r="DAX84" s="605"/>
      <c r="DAY84" s="605"/>
      <c r="DAZ84" s="114"/>
      <c r="DBA84" s="74"/>
      <c r="DBM84" s="74"/>
      <c r="DBN84" s="605"/>
      <c r="DBO84" s="605"/>
      <c r="DBP84" s="114"/>
      <c r="DBQ84" s="74"/>
      <c r="DCC84" s="74"/>
      <c r="DCD84" s="605"/>
      <c r="DCE84" s="605"/>
      <c r="DCF84" s="114"/>
      <c r="DCG84" s="74"/>
      <c r="DCS84" s="74"/>
      <c r="DCT84" s="605"/>
      <c r="DCU84" s="605"/>
      <c r="DCV84" s="114"/>
      <c r="DCW84" s="74"/>
      <c r="DDI84" s="74"/>
      <c r="DDJ84" s="605"/>
      <c r="DDK84" s="605"/>
      <c r="DDL84" s="114"/>
      <c r="DDM84" s="74"/>
      <c r="DDY84" s="74"/>
      <c r="DDZ84" s="605"/>
      <c r="DEA84" s="605"/>
      <c r="DEB84" s="114"/>
      <c r="DEC84" s="74"/>
      <c r="DEO84" s="74"/>
      <c r="DEP84" s="605"/>
      <c r="DEQ84" s="605"/>
      <c r="DER84" s="114"/>
      <c r="DES84" s="74"/>
      <c r="DFE84" s="74"/>
      <c r="DFF84" s="605"/>
      <c r="DFG84" s="605"/>
      <c r="DFH84" s="114"/>
      <c r="DFI84" s="74"/>
      <c r="DFU84" s="74"/>
      <c r="DFV84" s="605"/>
      <c r="DFW84" s="605"/>
      <c r="DFX84" s="114"/>
      <c r="DFY84" s="74"/>
      <c r="DGK84" s="74"/>
      <c r="DGL84" s="605"/>
      <c r="DGM84" s="605"/>
      <c r="DGN84" s="114"/>
      <c r="DGO84" s="74"/>
      <c r="DHA84" s="74"/>
      <c r="DHB84" s="605"/>
      <c r="DHC84" s="605"/>
      <c r="DHD84" s="114"/>
      <c r="DHE84" s="74"/>
      <c r="DHQ84" s="74"/>
      <c r="DHR84" s="605"/>
      <c r="DHS84" s="605"/>
      <c r="DHT84" s="114"/>
      <c r="DHU84" s="74"/>
      <c r="DIG84" s="74"/>
      <c r="DIH84" s="605"/>
      <c r="DII84" s="605"/>
      <c r="DIJ84" s="114"/>
      <c r="DIK84" s="74"/>
      <c r="DIW84" s="74"/>
      <c r="DIX84" s="605"/>
      <c r="DIY84" s="605"/>
      <c r="DIZ84" s="114"/>
      <c r="DJA84" s="74"/>
      <c r="DJM84" s="74"/>
      <c r="DJN84" s="605"/>
      <c r="DJO84" s="605"/>
      <c r="DJP84" s="114"/>
      <c r="DJQ84" s="74"/>
      <c r="DKC84" s="74"/>
      <c r="DKD84" s="605"/>
      <c r="DKE84" s="605"/>
      <c r="DKF84" s="114"/>
      <c r="DKG84" s="74"/>
      <c r="DKS84" s="74"/>
      <c r="DKT84" s="605"/>
      <c r="DKU84" s="605"/>
      <c r="DKV84" s="114"/>
      <c r="DKW84" s="74"/>
      <c r="DLI84" s="74"/>
      <c r="DLJ84" s="605"/>
      <c r="DLK84" s="605"/>
      <c r="DLL84" s="114"/>
      <c r="DLM84" s="74"/>
      <c r="DLY84" s="74"/>
      <c r="DLZ84" s="605"/>
      <c r="DMA84" s="605"/>
      <c r="DMB84" s="114"/>
      <c r="DMC84" s="74"/>
      <c r="DMO84" s="74"/>
      <c r="DMP84" s="605"/>
      <c r="DMQ84" s="605"/>
      <c r="DMR84" s="114"/>
      <c r="DMS84" s="74"/>
      <c r="DNE84" s="74"/>
      <c r="DNF84" s="605"/>
      <c r="DNG84" s="605"/>
      <c r="DNH84" s="114"/>
      <c r="DNI84" s="74"/>
      <c r="DNU84" s="74"/>
      <c r="DNV84" s="605"/>
      <c r="DNW84" s="605"/>
      <c r="DNX84" s="114"/>
      <c r="DNY84" s="74"/>
      <c r="DOK84" s="74"/>
      <c r="DOL84" s="605"/>
      <c r="DOM84" s="605"/>
      <c r="DON84" s="114"/>
      <c r="DOO84" s="74"/>
      <c r="DPA84" s="74"/>
      <c r="DPB84" s="605"/>
      <c r="DPC84" s="605"/>
      <c r="DPD84" s="114"/>
      <c r="DPE84" s="74"/>
      <c r="DPQ84" s="74"/>
      <c r="DPR84" s="605"/>
      <c r="DPS84" s="605"/>
      <c r="DPT84" s="114"/>
      <c r="DPU84" s="74"/>
      <c r="DQG84" s="74"/>
      <c r="DQH84" s="605"/>
      <c r="DQI84" s="605"/>
      <c r="DQJ84" s="114"/>
      <c r="DQK84" s="74"/>
      <c r="DQW84" s="74"/>
      <c r="DQX84" s="605"/>
      <c r="DQY84" s="605"/>
      <c r="DQZ84" s="114"/>
      <c r="DRA84" s="74"/>
      <c r="DRM84" s="74"/>
      <c r="DRN84" s="605"/>
      <c r="DRO84" s="605"/>
      <c r="DRP84" s="114"/>
      <c r="DRQ84" s="74"/>
      <c r="DSC84" s="74"/>
      <c r="DSD84" s="605"/>
      <c r="DSE84" s="605"/>
      <c r="DSF84" s="114"/>
      <c r="DSG84" s="74"/>
      <c r="DSS84" s="74"/>
      <c r="DST84" s="605"/>
      <c r="DSU84" s="605"/>
      <c r="DSV84" s="114"/>
      <c r="DSW84" s="74"/>
      <c r="DTI84" s="74"/>
      <c r="DTJ84" s="605"/>
      <c r="DTK84" s="605"/>
      <c r="DTL84" s="114"/>
      <c r="DTM84" s="74"/>
      <c r="DTY84" s="74"/>
      <c r="DTZ84" s="605"/>
      <c r="DUA84" s="605"/>
      <c r="DUB84" s="114"/>
      <c r="DUC84" s="74"/>
      <c r="DUO84" s="74"/>
      <c r="DUP84" s="605"/>
      <c r="DUQ84" s="605"/>
      <c r="DUR84" s="114"/>
      <c r="DUS84" s="74"/>
      <c r="DVE84" s="74"/>
      <c r="DVF84" s="605"/>
      <c r="DVG84" s="605"/>
      <c r="DVH84" s="114"/>
      <c r="DVI84" s="74"/>
      <c r="DVU84" s="74"/>
      <c r="DVV84" s="605"/>
      <c r="DVW84" s="605"/>
      <c r="DVX84" s="114"/>
      <c r="DVY84" s="74"/>
      <c r="DWK84" s="74"/>
      <c r="DWL84" s="605"/>
      <c r="DWM84" s="605"/>
      <c r="DWN84" s="114"/>
      <c r="DWO84" s="74"/>
      <c r="DXA84" s="74"/>
      <c r="DXB84" s="605"/>
      <c r="DXC84" s="605"/>
      <c r="DXD84" s="114"/>
      <c r="DXE84" s="74"/>
      <c r="DXQ84" s="74"/>
      <c r="DXR84" s="605"/>
      <c r="DXS84" s="605"/>
      <c r="DXT84" s="114"/>
      <c r="DXU84" s="74"/>
      <c r="DYG84" s="74"/>
      <c r="DYH84" s="605"/>
      <c r="DYI84" s="605"/>
      <c r="DYJ84" s="114"/>
      <c r="DYK84" s="74"/>
      <c r="DYW84" s="74"/>
      <c r="DYX84" s="605"/>
      <c r="DYY84" s="605"/>
      <c r="DYZ84" s="114"/>
      <c r="DZA84" s="74"/>
      <c r="DZM84" s="74"/>
      <c r="DZN84" s="605"/>
      <c r="DZO84" s="605"/>
      <c r="DZP84" s="114"/>
      <c r="DZQ84" s="74"/>
      <c r="EAC84" s="74"/>
      <c r="EAD84" s="605"/>
      <c r="EAE84" s="605"/>
      <c r="EAF84" s="114"/>
      <c r="EAG84" s="74"/>
      <c r="EAS84" s="74"/>
      <c r="EAT84" s="605"/>
      <c r="EAU84" s="605"/>
      <c r="EAV84" s="114"/>
      <c r="EAW84" s="74"/>
      <c r="EBI84" s="74"/>
      <c r="EBJ84" s="605"/>
      <c r="EBK84" s="605"/>
      <c r="EBL84" s="114"/>
      <c r="EBM84" s="74"/>
      <c r="EBY84" s="74"/>
      <c r="EBZ84" s="605"/>
      <c r="ECA84" s="605"/>
      <c r="ECB84" s="114"/>
      <c r="ECC84" s="74"/>
      <c r="ECO84" s="74"/>
      <c r="ECP84" s="605"/>
      <c r="ECQ84" s="605"/>
      <c r="ECR84" s="114"/>
      <c r="ECS84" s="74"/>
      <c r="EDE84" s="74"/>
      <c r="EDF84" s="605"/>
      <c r="EDG84" s="605"/>
      <c r="EDH84" s="114"/>
      <c r="EDI84" s="74"/>
      <c r="EDU84" s="74"/>
      <c r="EDV84" s="605"/>
      <c r="EDW84" s="605"/>
      <c r="EDX84" s="114"/>
      <c r="EDY84" s="74"/>
      <c r="EEK84" s="74"/>
      <c r="EEL84" s="605"/>
      <c r="EEM84" s="605"/>
      <c r="EEN84" s="114"/>
      <c r="EEO84" s="74"/>
      <c r="EFA84" s="74"/>
      <c r="EFB84" s="605"/>
      <c r="EFC84" s="605"/>
      <c r="EFD84" s="114"/>
      <c r="EFE84" s="74"/>
      <c r="EFQ84" s="74"/>
      <c r="EFR84" s="605"/>
      <c r="EFS84" s="605"/>
      <c r="EFT84" s="114"/>
      <c r="EFU84" s="74"/>
      <c r="EGG84" s="74"/>
      <c r="EGH84" s="605"/>
      <c r="EGI84" s="605"/>
      <c r="EGJ84" s="114"/>
      <c r="EGK84" s="74"/>
      <c r="EGW84" s="74"/>
      <c r="EGX84" s="605"/>
      <c r="EGY84" s="605"/>
      <c r="EGZ84" s="114"/>
      <c r="EHA84" s="74"/>
      <c r="EHM84" s="74"/>
      <c r="EHN84" s="605"/>
      <c r="EHO84" s="605"/>
      <c r="EHP84" s="114"/>
      <c r="EHQ84" s="74"/>
      <c r="EIC84" s="74"/>
      <c r="EID84" s="605"/>
      <c r="EIE84" s="605"/>
      <c r="EIF84" s="114"/>
      <c r="EIG84" s="74"/>
      <c r="EIS84" s="74"/>
      <c r="EIT84" s="605"/>
      <c r="EIU84" s="605"/>
      <c r="EIV84" s="114"/>
      <c r="EIW84" s="74"/>
      <c r="EJI84" s="74"/>
      <c r="EJJ84" s="605"/>
      <c r="EJK84" s="605"/>
      <c r="EJL84" s="114"/>
      <c r="EJM84" s="74"/>
      <c r="EJY84" s="74"/>
      <c r="EJZ84" s="605"/>
      <c r="EKA84" s="605"/>
      <c r="EKB84" s="114"/>
      <c r="EKC84" s="74"/>
      <c r="EKO84" s="74"/>
      <c r="EKP84" s="605"/>
      <c r="EKQ84" s="605"/>
      <c r="EKR84" s="114"/>
      <c r="EKS84" s="74"/>
      <c r="ELE84" s="74"/>
      <c r="ELF84" s="605"/>
      <c r="ELG84" s="605"/>
      <c r="ELH84" s="114"/>
      <c r="ELI84" s="74"/>
      <c r="ELU84" s="74"/>
      <c r="ELV84" s="605"/>
      <c r="ELW84" s="605"/>
      <c r="ELX84" s="114"/>
      <c r="ELY84" s="74"/>
      <c r="EMK84" s="74"/>
      <c r="EML84" s="605"/>
      <c r="EMM84" s="605"/>
      <c r="EMN84" s="114"/>
      <c r="EMO84" s="74"/>
      <c r="ENA84" s="74"/>
      <c r="ENB84" s="605"/>
      <c r="ENC84" s="605"/>
      <c r="END84" s="114"/>
      <c r="ENE84" s="74"/>
      <c r="ENQ84" s="74"/>
      <c r="ENR84" s="605"/>
      <c r="ENS84" s="605"/>
      <c r="ENT84" s="114"/>
      <c r="ENU84" s="74"/>
      <c r="EOG84" s="74"/>
      <c r="EOH84" s="605"/>
      <c r="EOI84" s="605"/>
      <c r="EOJ84" s="114"/>
      <c r="EOK84" s="74"/>
      <c r="EOW84" s="74"/>
      <c r="EOX84" s="605"/>
      <c r="EOY84" s="605"/>
      <c r="EOZ84" s="114"/>
      <c r="EPA84" s="74"/>
      <c r="EPM84" s="74"/>
      <c r="EPN84" s="605"/>
      <c r="EPO84" s="605"/>
      <c r="EPP84" s="114"/>
      <c r="EPQ84" s="74"/>
      <c r="EQC84" s="74"/>
      <c r="EQD84" s="605"/>
      <c r="EQE84" s="605"/>
      <c r="EQF84" s="114"/>
      <c r="EQG84" s="74"/>
      <c r="EQS84" s="74"/>
      <c r="EQT84" s="605"/>
      <c r="EQU84" s="605"/>
      <c r="EQV84" s="114"/>
      <c r="EQW84" s="74"/>
      <c r="ERI84" s="74"/>
      <c r="ERJ84" s="605"/>
      <c r="ERK84" s="605"/>
      <c r="ERL84" s="114"/>
      <c r="ERM84" s="74"/>
      <c r="ERY84" s="74"/>
      <c r="ERZ84" s="605"/>
      <c r="ESA84" s="605"/>
      <c r="ESB84" s="114"/>
      <c r="ESC84" s="74"/>
      <c r="ESO84" s="74"/>
      <c r="ESP84" s="605"/>
      <c r="ESQ84" s="605"/>
      <c r="ESR84" s="114"/>
      <c r="ESS84" s="74"/>
      <c r="ETE84" s="74"/>
      <c r="ETF84" s="605"/>
      <c r="ETG84" s="605"/>
      <c r="ETH84" s="114"/>
      <c r="ETI84" s="74"/>
      <c r="ETU84" s="74"/>
      <c r="ETV84" s="605"/>
      <c r="ETW84" s="605"/>
      <c r="ETX84" s="114"/>
      <c r="ETY84" s="74"/>
      <c r="EUK84" s="74"/>
      <c r="EUL84" s="605"/>
      <c r="EUM84" s="605"/>
      <c r="EUN84" s="114"/>
      <c r="EUO84" s="74"/>
      <c r="EVA84" s="74"/>
      <c r="EVB84" s="605"/>
      <c r="EVC84" s="605"/>
      <c r="EVD84" s="114"/>
      <c r="EVE84" s="74"/>
      <c r="EVQ84" s="74"/>
      <c r="EVR84" s="605"/>
      <c r="EVS84" s="605"/>
      <c r="EVT84" s="114"/>
      <c r="EVU84" s="74"/>
      <c r="EWG84" s="74"/>
      <c r="EWH84" s="605"/>
      <c r="EWI84" s="605"/>
      <c r="EWJ84" s="114"/>
      <c r="EWK84" s="74"/>
      <c r="EWW84" s="74"/>
      <c r="EWX84" s="605"/>
      <c r="EWY84" s="605"/>
      <c r="EWZ84" s="114"/>
      <c r="EXA84" s="74"/>
      <c r="EXM84" s="74"/>
      <c r="EXN84" s="605"/>
      <c r="EXO84" s="605"/>
      <c r="EXP84" s="114"/>
      <c r="EXQ84" s="74"/>
      <c r="EYC84" s="74"/>
      <c r="EYD84" s="605"/>
      <c r="EYE84" s="605"/>
      <c r="EYF84" s="114"/>
      <c r="EYG84" s="74"/>
      <c r="EYS84" s="74"/>
      <c r="EYT84" s="605"/>
      <c r="EYU84" s="605"/>
      <c r="EYV84" s="114"/>
      <c r="EYW84" s="74"/>
      <c r="EZI84" s="74"/>
      <c r="EZJ84" s="605"/>
      <c r="EZK84" s="605"/>
      <c r="EZL84" s="114"/>
      <c r="EZM84" s="74"/>
      <c r="EZY84" s="74"/>
      <c r="EZZ84" s="605"/>
      <c r="FAA84" s="605"/>
      <c r="FAB84" s="114"/>
      <c r="FAC84" s="74"/>
      <c r="FAO84" s="74"/>
      <c r="FAP84" s="605"/>
      <c r="FAQ84" s="605"/>
      <c r="FAR84" s="114"/>
      <c r="FAS84" s="74"/>
      <c r="FBE84" s="74"/>
      <c r="FBF84" s="605"/>
      <c r="FBG84" s="605"/>
      <c r="FBH84" s="114"/>
      <c r="FBI84" s="74"/>
      <c r="FBU84" s="74"/>
      <c r="FBV84" s="605"/>
      <c r="FBW84" s="605"/>
      <c r="FBX84" s="114"/>
      <c r="FBY84" s="74"/>
      <c r="FCK84" s="74"/>
      <c r="FCL84" s="605"/>
      <c r="FCM84" s="605"/>
      <c r="FCN84" s="114"/>
      <c r="FCO84" s="74"/>
      <c r="FDA84" s="74"/>
      <c r="FDB84" s="605"/>
      <c r="FDC84" s="605"/>
      <c r="FDD84" s="114"/>
      <c r="FDE84" s="74"/>
      <c r="FDQ84" s="74"/>
      <c r="FDR84" s="605"/>
      <c r="FDS84" s="605"/>
      <c r="FDT84" s="114"/>
      <c r="FDU84" s="74"/>
      <c r="FEG84" s="74"/>
      <c r="FEH84" s="605"/>
      <c r="FEI84" s="605"/>
      <c r="FEJ84" s="114"/>
      <c r="FEK84" s="74"/>
      <c r="FEW84" s="74"/>
      <c r="FEX84" s="605"/>
      <c r="FEY84" s="605"/>
      <c r="FEZ84" s="114"/>
      <c r="FFA84" s="74"/>
      <c r="FFM84" s="74"/>
      <c r="FFN84" s="605"/>
      <c r="FFO84" s="605"/>
      <c r="FFP84" s="114"/>
      <c r="FFQ84" s="74"/>
      <c r="FGC84" s="74"/>
      <c r="FGD84" s="605"/>
      <c r="FGE84" s="605"/>
      <c r="FGF84" s="114"/>
      <c r="FGG84" s="74"/>
      <c r="FGS84" s="74"/>
      <c r="FGT84" s="605"/>
      <c r="FGU84" s="605"/>
      <c r="FGV84" s="114"/>
      <c r="FGW84" s="74"/>
      <c r="FHI84" s="74"/>
      <c r="FHJ84" s="605"/>
      <c r="FHK84" s="605"/>
      <c r="FHL84" s="114"/>
      <c r="FHM84" s="74"/>
      <c r="FHY84" s="74"/>
      <c r="FHZ84" s="605"/>
      <c r="FIA84" s="605"/>
      <c r="FIB84" s="114"/>
      <c r="FIC84" s="74"/>
      <c r="FIO84" s="74"/>
      <c r="FIP84" s="605"/>
      <c r="FIQ84" s="605"/>
      <c r="FIR84" s="114"/>
      <c r="FIS84" s="74"/>
      <c r="FJE84" s="74"/>
      <c r="FJF84" s="605"/>
      <c r="FJG84" s="605"/>
      <c r="FJH84" s="114"/>
      <c r="FJI84" s="74"/>
      <c r="FJU84" s="74"/>
      <c r="FJV84" s="605"/>
      <c r="FJW84" s="605"/>
      <c r="FJX84" s="114"/>
      <c r="FJY84" s="74"/>
      <c r="FKK84" s="74"/>
      <c r="FKL84" s="605"/>
      <c r="FKM84" s="605"/>
      <c r="FKN84" s="114"/>
      <c r="FKO84" s="74"/>
      <c r="FLA84" s="74"/>
      <c r="FLB84" s="605"/>
      <c r="FLC84" s="605"/>
      <c r="FLD84" s="114"/>
      <c r="FLE84" s="74"/>
      <c r="FLQ84" s="74"/>
      <c r="FLR84" s="605"/>
      <c r="FLS84" s="605"/>
      <c r="FLT84" s="114"/>
      <c r="FLU84" s="74"/>
      <c r="FMG84" s="74"/>
      <c r="FMH84" s="605"/>
      <c r="FMI84" s="605"/>
      <c r="FMJ84" s="114"/>
      <c r="FMK84" s="74"/>
      <c r="FMW84" s="74"/>
      <c r="FMX84" s="605"/>
      <c r="FMY84" s="605"/>
      <c r="FMZ84" s="114"/>
      <c r="FNA84" s="74"/>
      <c r="FNM84" s="74"/>
      <c r="FNN84" s="605"/>
      <c r="FNO84" s="605"/>
      <c r="FNP84" s="114"/>
      <c r="FNQ84" s="74"/>
      <c r="FOC84" s="74"/>
      <c r="FOD84" s="605"/>
      <c r="FOE84" s="605"/>
      <c r="FOF84" s="114"/>
      <c r="FOG84" s="74"/>
      <c r="FOS84" s="74"/>
      <c r="FOT84" s="605"/>
      <c r="FOU84" s="605"/>
      <c r="FOV84" s="114"/>
      <c r="FOW84" s="74"/>
      <c r="FPI84" s="74"/>
      <c r="FPJ84" s="605"/>
      <c r="FPK84" s="605"/>
      <c r="FPL84" s="114"/>
      <c r="FPM84" s="74"/>
      <c r="FPY84" s="74"/>
      <c r="FPZ84" s="605"/>
      <c r="FQA84" s="605"/>
      <c r="FQB84" s="114"/>
      <c r="FQC84" s="74"/>
      <c r="FQO84" s="74"/>
      <c r="FQP84" s="605"/>
      <c r="FQQ84" s="605"/>
      <c r="FQR84" s="114"/>
      <c r="FQS84" s="74"/>
      <c r="FRE84" s="74"/>
      <c r="FRF84" s="605"/>
      <c r="FRG84" s="605"/>
      <c r="FRH84" s="114"/>
      <c r="FRI84" s="74"/>
      <c r="FRU84" s="74"/>
      <c r="FRV84" s="605"/>
      <c r="FRW84" s="605"/>
      <c r="FRX84" s="114"/>
      <c r="FRY84" s="74"/>
      <c r="FSK84" s="74"/>
      <c r="FSL84" s="605"/>
      <c r="FSM84" s="605"/>
      <c r="FSN84" s="114"/>
      <c r="FSO84" s="74"/>
      <c r="FTA84" s="74"/>
      <c r="FTB84" s="605"/>
      <c r="FTC84" s="605"/>
      <c r="FTD84" s="114"/>
      <c r="FTE84" s="74"/>
      <c r="FTQ84" s="74"/>
      <c r="FTR84" s="605"/>
      <c r="FTS84" s="605"/>
      <c r="FTT84" s="114"/>
      <c r="FTU84" s="74"/>
      <c r="FUG84" s="74"/>
      <c r="FUH84" s="605"/>
      <c r="FUI84" s="605"/>
      <c r="FUJ84" s="114"/>
      <c r="FUK84" s="74"/>
      <c r="FUW84" s="74"/>
      <c r="FUX84" s="605"/>
      <c r="FUY84" s="605"/>
      <c r="FUZ84" s="114"/>
      <c r="FVA84" s="74"/>
      <c r="FVM84" s="74"/>
      <c r="FVN84" s="605"/>
      <c r="FVO84" s="605"/>
      <c r="FVP84" s="114"/>
      <c r="FVQ84" s="74"/>
      <c r="FWC84" s="74"/>
      <c r="FWD84" s="605"/>
      <c r="FWE84" s="605"/>
      <c r="FWF84" s="114"/>
      <c r="FWG84" s="74"/>
      <c r="FWS84" s="74"/>
      <c r="FWT84" s="605"/>
      <c r="FWU84" s="605"/>
      <c r="FWV84" s="114"/>
      <c r="FWW84" s="74"/>
      <c r="FXI84" s="74"/>
      <c r="FXJ84" s="605"/>
      <c r="FXK84" s="605"/>
      <c r="FXL84" s="114"/>
      <c r="FXM84" s="74"/>
      <c r="FXY84" s="74"/>
      <c r="FXZ84" s="605"/>
      <c r="FYA84" s="605"/>
      <c r="FYB84" s="114"/>
      <c r="FYC84" s="74"/>
      <c r="FYO84" s="74"/>
      <c r="FYP84" s="605"/>
      <c r="FYQ84" s="605"/>
      <c r="FYR84" s="114"/>
      <c r="FYS84" s="74"/>
      <c r="FZE84" s="74"/>
      <c r="FZF84" s="605"/>
      <c r="FZG84" s="605"/>
      <c r="FZH84" s="114"/>
      <c r="FZI84" s="74"/>
      <c r="FZU84" s="74"/>
      <c r="FZV84" s="605"/>
      <c r="FZW84" s="605"/>
      <c r="FZX84" s="114"/>
      <c r="FZY84" s="74"/>
      <c r="GAK84" s="74"/>
      <c r="GAL84" s="605"/>
      <c r="GAM84" s="605"/>
      <c r="GAN84" s="114"/>
      <c r="GAO84" s="74"/>
      <c r="GBA84" s="74"/>
      <c r="GBB84" s="605"/>
      <c r="GBC84" s="605"/>
      <c r="GBD84" s="114"/>
      <c r="GBE84" s="74"/>
      <c r="GBQ84" s="74"/>
      <c r="GBR84" s="605"/>
      <c r="GBS84" s="605"/>
      <c r="GBT84" s="114"/>
      <c r="GBU84" s="74"/>
      <c r="GCG84" s="74"/>
      <c r="GCH84" s="605"/>
      <c r="GCI84" s="605"/>
      <c r="GCJ84" s="114"/>
      <c r="GCK84" s="74"/>
      <c r="GCW84" s="74"/>
      <c r="GCX84" s="605"/>
      <c r="GCY84" s="605"/>
      <c r="GCZ84" s="114"/>
      <c r="GDA84" s="74"/>
      <c r="GDM84" s="74"/>
      <c r="GDN84" s="605"/>
      <c r="GDO84" s="605"/>
      <c r="GDP84" s="114"/>
      <c r="GDQ84" s="74"/>
      <c r="GEC84" s="74"/>
      <c r="GED84" s="605"/>
      <c r="GEE84" s="605"/>
      <c r="GEF84" s="114"/>
      <c r="GEG84" s="74"/>
      <c r="GES84" s="74"/>
      <c r="GET84" s="605"/>
      <c r="GEU84" s="605"/>
      <c r="GEV84" s="114"/>
      <c r="GEW84" s="74"/>
      <c r="GFI84" s="74"/>
      <c r="GFJ84" s="605"/>
      <c r="GFK84" s="605"/>
      <c r="GFL84" s="114"/>
      <c r="GFM84" s="74"/>
      <c r="GFY84" s="74"/>
      <c r="GFZ84" s="605"/>
      <c r="GGA84" s="605"/>
      <c r="GGB84" s="114"/>
      <c r="GGC84" s="74"/>
      <c r="GGO84" s="74"/>
      <c r="GGP84" s="605"/>
      <c r="GGQ84" s="605"/>
      <c r="GGR84" s="114"/>
      <c r="GGS84" s="74"/>
      <c r="GHE84" s="74"/>
      <c r="GHF84" s="605"/>
      <c r="GHG84" s="605"/>
      <c r="GHH84" s="114"/>
      <c r="GHI84" s="74"/>
      <c r="GHU84" s="74"/>
      <c r="GHV84" s="605"/>
      <c r="GHW84" s="605"/>
      <c r="GHX84" s="114"/>
      <c r="GHY84" s="74"/>
      <c r="GIK84" s="74"/>
      <c r="GIL84" s="605"/>
      <c r="GIM84" s="605"/>
      <c r="GIN84" s="114"/>
      <c r="GIO84" s="74"/>
      <c r="GJA84" s="74"/>
      <c r="GJB84" s="605"/>
      <c r="GJC84" s="605"/>
      <c r="GJD84" s="114"/>
      <c r="GJE84" s="74"/>
      <c r="GJQ84" s="74"/>
      <c r="GJR84" s="605"/>
      <c r="GJS84" s="605"/>
      <c r="GJT84" s="114"/>
      <c r="GJU84" s="74"/>
      <c r="GKG84" s="74"/>
      <c r="GKH84" s="605"/>
      <c r="GKI84" s="605"/>
      <c r="GKJ84" s="114"/>
      <c r="GKK84" s="74"/>
      <c r="GKW84" s="74"/>
      <c r="GKX84" s="605"/>
      <c r="GKY84" s="605"/>
      <c r="GKZ84" s="114"/>
      <c r="GLA84" s="74"/>
      <c r="GLM84" s="74"/>
      <c r="GLN84" s="605"/>
      <c r="GLO84" s="605"/>
      <c r="GLP84" s="114"/>
      <c r="GLQ84" s="74"/>
      <c r="GMC84" s="74"/>
      <c r="GMD84" s="605"/>
      <c r="GME84" s="605"/>
      <c r="GMF84" s="114"/>
      <c r="GMG84" s="74"/>
      <c r="GMS84" s="74"/>
      <c r="GMT84" s="605"/>
      <c r="GMU84" s="605"/>
      <c r="GMV84" s="114"/>
      <c r="GMW84" s="74"/>
      <c r="GNI84" s="74"/>
      <c r="GNJ84" s="605"/>
      <c r="GNK84" s="605"/>
      <c r="GNL84" s="114"/>
      <c r="GNM84" s="74"/>
      <c r="GNY84" s="74"/>
      <c r="GNZ84" s="605"/>
      <c r="GOA84" s="605"/>
      <c r="GOB84" s="114"/>
      <c r="GOC84" s="74"/>
      <c r="GOO84" s="74"/>
      <c r="GOP84" s="605"/>
      <c r="GOQ84" s="605"/>
      <c r="GOR84" s="114"/>
      <c r="GOS84" s="74"/>
      <c r="GPE84" s="74"/>
      <c r="GPF84" s="605"/>
      <c r="GPG84" s="605"/>
      <c r="GPH84" s="114"/>
      <c r="GPI84" s="74"/>
      <c r="GPU84" s="74"/>
      <c r="GPV84" s="605"/>
      <c r="GPW84" s="605"/>
      <c r="GPX84" s="114"/>
      <c r="GPY84" s="74"/>
      <c r="GQK84" s="74"/>
      <c r="GQL84" s="605"/>
      <c r="GQM84" s="605"/>
      <c r="GQN84" s="114"/>
      <c r="GQO84" s="74"/>
      <c r="GRA84" s="74"/>
      <c r="GRB84" s="605"/>
      <c r="GRC84" s="605"/>
      <c r="GRD84" s="114"/>
      <c r="GRE84" s="74"/>
      <c r="GRQ84" s="74"/>
      <c r="GRR84" s="605"/>
      <c r="GRS84" s="605"/>
      <c r="GRT84" s="114"/>
      <c r="GRU84" s="74"/>
      <c r="GSG84" s="74"/>
      <c r="GSH84" s="605"/>
      <c r="GSI84" s="605"/>
      <c r="GSJ84" s="114"/>
      <c r="GSK84" s="74"/>
      <c r="GSW84" s="74"/>
      <c r="GSX84" s="605"/>
      <c r="GSY84" s="605"/>
      <c r="GSZ84" s="114"/>
      <c r="GTA84" s="74"/>
      <c r="GTM84" s="74"/>
      <c r="GTN84" s="605"/>
      <c r="GTO84" s="605"/>
      <c r="GTP84" s="114"/>
      <c r="GTQ84" s="74"/>
      <c r="GUC84" s="74"/>
      <c r="GUD84" s="605"/>
      <c r="GUE84" s="605"/>
      <c r="GUF84" s="114"/>
      <c r="GUG84" s="74"/>
      <c r="GUS84" s="74"/>
      <c r="GUT84" s="605"/>
      <c r="GUU84" s="605"/>
      <c r="GUV84" s="114"/>
      <c r="GUW84" s="74"/>
      <c r="GVI84" s="74"/>
      <c r="GVJ84" s="605"/>
      <c r="GVK84" s="605"/>
      <c r="GVL84" s="114"/>
      <c r="GVM84" s="74"/>
      <c r="GVY84" s="74"/>
      <c r="GVZ84" s="605"/>
      <c r="GWA84" s="605"/>
      <c r="GWB84" s="114"/>
      <c r="GWC84" s="74"/>
      <c r="GWO84" s="74"/>
      <c r="GWP84" s="605"/>
      <c r="GWQ84" s="605"/>
      <c r="GWR84" s="114"/>
      <c r="GWS84" s="74"/>
      <c r="GXE84" s="74"/>
      <c r="GXF84" s="605"/>
      <c r="GXG84" s="605"/>
      <c r="GXH84" s="114"/>
      <c r="GXI84" s="74"/>
      <c r="GXU84" s="74"/>
      <c r="GXV84" s="605"/>
      <c r="GXW84" s="605"/>
      <c r="GXX84" s="114"/>
      <c r="GXY84" s="74"/>
      <c r="GYK84" s="74"/>
      <c r="GYL84" s="605"/>
      <c r="GYM84" s="605"/>
      <c r="GYN84" s="114"/>
      <c r="GYO84" s="74"/>
      <c r="GZA84" s="74"/>
      <c r="GZB84" s="605"/>
      <c r="GZC84" s="605"/>
      <c r="GZD84" s="114"/>
      <c r="GZE84" s="74"/>
      <c r="GZQ84" s="74"/>
      <c r="GZR84" s="605"/>
      <c r="GZS84" s="605"/>
      <c r="GZT84" s="114"/>
      <c r="GZU84" s="74"/>
      <c r="HAG84" s="74"/>
      <c r="HAH84" s="605"/>
      <c r="HAI84" s="605"/>
      <c r="HAJ84" s="114"/>
      <c r="HAK84" s="74"/>
      <c r="HAW84" s="74"/>
      <c r="HAX84" s="605"/>
      <c r="HAY84" s="605"/>
      <c r="HAZ84" s="114"/>
      <c r="HBA84" s="74"/>
      <c r="HBM84" s="74"/>
      <c r="HBN84" s="605"/>
      <c r="HBO84" s="605"/>
      <c r="HBP84" s="114"/>
      <c r="HBQ84" s="74"/>
      <c r="HCC84" s="74"/>
      <c r="HCD84" s="605"/>
      <c r="HCE84" s="605"/>
      <c r="HCF84" s="114"/>
      <c r="HCG84" s="74"/>
      <c r="HCS84" s="74"/>
      <c r="HCT84" s="605"/>
      <c r="HCU84" s="605"/>
      <c r="HCV84" s="114"/>
      <c r="HCW84" s="74"/>
      <c r="HDI84" s="74"/>
      <c r="HDJ84" s="605"/>
      <c r="HDK84" s="605"/>
      <c r="HDL84" s="114"/>
      <c r="HDM84" s="74"/>
      <c r="HDY84" s="74"/>
      <c r="HDZ84" s="605"/>
      <c r="HEA84" s="605"/>
      <c r="HEB84" s="114"/>
      <c r="HEC84" s="74"/>
      <c r="HEO84" s="74"/>
      <c r="HEP84" s="605"/>
      <c r="HEQ84" s="605"/>
      <c r="HER84" s="114"/>
      <c r="HES84" s="74"/>
      <c r="HFE84" s="74"/>
      <c r="HFF84" s="605"/>
      <c r="HFG84" s="605"/>
      <c r="HFH84" s="114"/>
      <c r="HFI84" s="74"/>
      <c r="HFU84" s="74"/>
      <c r="HFV84" s="605"/>
      <c r="HFW84" s="605"/>
      <c r="HFX84" s="114"/>
      <c r="HFY84" s="74"/>
      <c r="HGK84" s="74"/>
      <c r="HGL84" s="605"/>
      <c r="HGM84" s="605"/>
      <c r="HGN84" s="114"/>
      <c r="HGO84" s="74"/>
      <c r="HHA84" s="74"/>
      <c r="HHB84" s="605"/>
      <c r="HHC84" s="605"/>
      <c r="HHD84" s="114"/>
      <c r="HHE84" s="74"/>
      <c r="HHQ84" s="74"/>
      <c r="HHR84" s="605"/>
      <c r="HHS84" s="605"/>
      <c r="HHT84" s="114"/>
      <c r="HHU84" s="74"/>
      <c r="HIG84" s="74"/>
      <c r="HIH84" s="605"/>
      <c r="HII84" s="605"/>
      <c r="HIJ84" s="114"/>
      <c r="HIK84" s="74"/>
      <c r="HIW84" s="74"/>
      <c r="HIX84" s="605"/>
      <c r="HIY84" s="605"/>
      <c r="HIZ84" s="114"/>
      <c r="HJA84" s="74"/>
      <c r="HJM84" s="74"/>
      <c r="HJN84" s="605"/>
      <c r="HJO84" s="605"/>
      <c r="HJP84" s="114"/>
      <c r="HJQ84" s="74"/>
      <c r="HKC84" s="74"/>
      <c r="HKD84" s="605"/>
      <c r="HKE84" s="605"/>
      <c r="HKF84" s="114"/>
      <c r="HKG84" s="74"/>
      <c r="HKS84" s="74"/>
      <c r="HKT84" s="605"/>
      <c r="HKU84" s="605"/>
      <c r="HKV84" s="114"/>
      <c r="HKW84" s="74"/>
      <c r="HLI84" s="74"/>
      <c r="HLJ84" s="605"/>
      <c r="HLK84" s="605"/>
      <c r="HLL84" s="114"/>
      <c r="HLM84" s="74"/>
      <c r="HLY84" s="74"/>
      <c r="HLZ84" s="605"/>
      <c r="HMA84" s="605"/>
      <c r="HMB84" s="114"/>
      <c r="HMC84" s="74"/>
      <c r="HMO84" s="74"/>
      <c r="HMP84" s="605"/>
      <c r="HMQ84" s="605"/>
      <c r="HMR84" s="114"/>
      <c r="HMS84" s="74"/>
      <c r="HNE84" s="74"/>
      <c r="HNF84" s="605"/>
      <c r="HNG84" s="605"/>
      <c r="HNH84" s="114"/>
      <c r="HNI84" s="74"/>
      <c r="HNU84" s="74"/>
      <c r="HNV84" s="605"/>
      <c r="HNW84" s="605"/>
      <c r="HNX84" s="114"/>
      <c r="HNY84" s="74"/>
      <c r="HOK84" s="74"/>
      <c r="HOL84" s="605"/>
      <c r="HOM84" s="605"/>
      <c r="HON84" s="114"/>
      <c r="HOO84" s="74"/>
      <c r="HPA84" s="74"/>
      <c r="HPB84" s="605"/>
      <c r="HPC84" s="605"/>
      <c r="HPD84" s="114"/>
      <c r="HPE84" s="74"/>
      <c r="HPQ84" s="74"/>
      <c r="HPR84" s="605"/>
      <c r="HPS84" s="605"/>
      <c r="HPT84" s="114"/>
      <c r="HPU84" s="74"/>
      <c r="HQG84" s="74"/>
      <c r="HQH84" s="605"/>
      <c r="HQI84" s="605"/>
      <c r="HQJ84" s="114"/>
      <c r="HQK84" s="74"/>
      <c r="HQW84" s="74"/>
      <c r="HQX84" s="605"/>
      <c r="HQY84" s="605"/>
      <c r="HQZ84" s="114"/>
      <c r="HRA84" s="74"/>
      <c r="HRM84" s="74"/>
      <c r="HRN84" s="605"/>
      <c r="HRO84" s="605"/>
      <c r="HRP84" s="114"/>
      <c r="HRQ84" s="74"/>
      <c r="HSC84" s="74"/>
      <c r="HSD84" s="605"/>
      <c r="HSE84" s="605"/>
      <c r="HSF84" s="114"/>
      <c r="HSG84" s="74"/>
      <c r="HSS84" s="74"/>
      <c r="HST84" s="605"/>
      <c r="HSU84" s="605"/>
      <c r="HSV84" s="114"/>
      <c r="HSW84" s="74"/>
      <c r="HTI84" s="74"/>
      <c r="HTJ84" s="605"/>
      <c r="HTK84" s="605"/>
      <c r="HTL84" s="114"/>
      <c r="HTM84" s="74"/>
      <c r="HTY84" s="74"/>
      <c r="HTZ84" s="605"/>
      <c r="HUA84" s="605"/>
      <c r="HUB84" s="114"/>
      <c r="HUC84" s="74"/>
      <c r="HUO84" s="74"/>
      <c r="HUP84" s="605"/>
      <c r="HUQ84" s="605"/>
      <c r="HUR84" s="114"/>
      <c r="HUS84" s="74"/>
      <c r="HVE84" s="74"/>
      <c r="HVF84" s="605"/>
      <c r="HVG84" s="605"/>
      <c r="HVH84" s="114"/>
      <c r="HVI84" s="74"/>
      <c r="HVU84" s="74"/>
      <c r="HVV84" s="605"/>
      <c r="HVW84" s="605"/>
      <c r="HVX84" s="114"/>
      <c r="HVY84" s="74"/>
      <c r="HWK84" s="74"/>
      <c r="HWL84" s="605"/>
      <c r="HWM84" s="605"/>
      <c r="HWN84" s="114"/>
      <c r="HWO84" s="74"/>
      <c r="HXA84" s="74"/>
      <c r="HXB84" s="605"/>
      <c r="HXC84" s="605"/>
      <c r="HXD84" s="114"/>
      <c r="HXE84" s="74"/>
      <c r="HXQ84" s="74"/>
      <c r="HXR84" s="605"/>
      <c r="HXS84" s="605"/>
      <c r="HXT84" s="114"/>
      <c r="HXU84" s="74"/>
      <c r="HYG84" s="74"/>
      <c r="HYH84" s="605"/>
      <c r="HYI84" s="605"/>
      <c r="HYJ84" s="114"/>
      <c r="HYK84" s="74"/>
      <c r="HYW84" s="74"/>
      <c r="HYX84" s="605"/>
      <c r="HYY84" s="605"/>
      <c r="HYZ84" s="114"/>
      <c r="HZA84" s="74"/>
      <c r="HZM84" s="74"/>
      <c r="HZN84" s="605"/>
      <c r="HZO84" s="605"/>
      <c r="HZP84" s="114"/>
      <c r="HZQ84" s="74"/>
      <c r="IAC84" s="74"/>
      <c r="IAD84" s="605"/>
      <c r="IAE84" s="605"/>
      <c r="IAF84" s="114"/>
      <c r="IAG84" s="74"/>
      <c r="IAS84" s="74"/>
      <c r="IAT84" s="605"/>
      <c r="IAU84" s="605"/>
      <c r="IAV84" s="114"/>
      <c r="IAW84" s="74"/>
      <c r="IBI84" s="74"/>
      <c r="IBJ84" s="605"/>
      <c r="IBK84" s="605"/>
      <c r="IBL84" s="114"/>
      <c r="IBM84" s="74"/>
      <c r="IBY84" s="74"/>
      <c r="IBZ84" s="605"/>
      <c r="ICA84" s="605"/>
      <c r="ICB84" s="114"/>
      <c r="ICC84" s="74"/>
      <c r="ICO84" s="74"/>
      <c r="ICP84" s="605"/>
      <c r="ICQ84" s="605"/>
      <c r="ICR84" s="114"/>
      <c r="ICS84" s="74"/>
      <c r="IDE84" s="74"/>
      <c r="IDF84" s="605"/>
      <c r="IDG84" s="605"/>
      <c r="IDH84" s="114"/>
      <c r="IDI84" s="74"/>
      <c r="IDU84" s="74"/>
      <c r="IDV84" s="605"/>
      <c r="IDW84" s="605"/>
      <c r="IDX84" s="114"/>
      <c r="IDY84" s="74"/>
      <c r="IEK84" s="74"/>
      <c r="IEL84" s="605"/>
      <c r="IEM84" s="605"/>
      <c r="IEN84" s="114"/>
      <c r="IEO84" s="74"/>
      <c r="IFA84" s="74"/>
      <c r="IFB84" s="605"/>
      <c r="IFC84" s="605"/>
      <c r="IFD84" s="114"/>
      <c r="IFE84" s="74"/>
      <c r="IFQ84" s="74"/>
      <c r="IFR84" s="605"/>
      <c r="IFS84" s="605"/>
      <c r="IFT84" s="114"/>
      <c r="IFU84" s="74"/>
      <c r="IGG84" s="74"/>
      <c r="IGH84" s="605"/>
      <c r="IGI84" s="605"/>
      <c r="IGJ84" s="114"/>
      <c r="IGK84" s="74"/>
      <c r="IGW84" s="74"/>
      <c r="IGX84" s="605"/>
      <c r="IGY84" s="605"/>
      <c r="IGZ84" s="114"/>
      <c r="IHA84" s="74"/>
      <c r="IHM84" s="74"/>
      <c r="IHN84" s="605"/>
      <c r="IHO84" s="605"/>
      <c r="IHP84" s="114"/>
      <c r="IHQ84" s="74"/>
      <c r="IIC84" s="74"/>
      <c r="IID84" s="605"/>
      <c r="IIE84" s="605"/>
      <c r="IIF84" s="114"/>
      <c r="IIG84" s="74"/>
      <c r="IIS84" s="74"/>
      <c r="IIT84" s="605"/>
      <c r="IIU84" s="605"/>
      <c r="IIV84" s="114"/>
      <c r="IIW84" s="74"/>
      <c r="IJI84" s="74"/>
      <c r="IJJ84" s="605"/>
      <c r="IJK84" s="605"/>
      <c r="IJL84" s="114"/>
      <c r="IJM84" s="74"/>
      <c r="IJY84" s="74"/>
      <c r="IJZ84" s="605"/>
      <c r="IKA84" s="605"/>
      <c r="IKB84" s="114"/>
      <c r="IKC84" s="74"/>
      <c r="IKO84" s="74"/>
      <c r="IKP84" s="605"/>
      <c r="IKQ84" s="605"/>
      <c r="IKR84" s="114"/>
      <c r="IKS84" s="74"/>
      <c r="ILE84" s="74"/>
      <c r="ILF84" s="605"/>
      <c r="ILG84" s="605"/>
      <c r="ILH84" s="114"/>
      <c r="ILI84" s="74"/>
      <c r="ILU84" s="74"/>
      <c r="ILV84" s="605"/>
      <c r="ILW84" s="605"/>
      <c r="ILX84" s="114"/>
      <c r="ILY84" s="74"/>
      <c r="IMK84" s="74"/>
      <c r="IML84" s="605"/>
      <c r="IMM84" s="605"/>
      <c r="IMN84" s="114"/>
      <c r="IMO84" s="74"/>
      <c r="INA84" s="74"/>
      <c r="INB84" s="605"/>
      <c r="INC84" s="605"/>
      <c r="IND84" s="114"/>
      <c r="INE84" s="74"/>
      <c r="INQ84" s="74"/>
      <c r="INR84" s="605"/>
      <c r="INS84" s="605"/>
      <c r="INT84" s="114"/>
      <c r="INU84" s="74"/>
      <c r="IOG84" s="74"/>
      <c r="IOH84" s="605"/>
      <c r="IOI84" s="605"/>
      <c r="IOJ84" s="114"/>
      <c r="IOK84" s="74"/>
      <c r="IOW84" s="74"/>
      <c r="IOX84" s="605"/>
      <c r="IOY84" s="605"/>
      <c r="IOZ84" s="114"/>
      <c r="IPA84" s="74"/>
      <c r="IPM84" s="74"/>
      <c r="IPN84" s="605"/>
      <c r="IPO84" s="605"/>
      <c r="IPP84" s="114"/>
      <c r="IPQ84" s="74"/>
      <c r="IQC84" s="74"/>
      <c r="IQD84" s="605"/>
      <c r="IQE84" s="605"/>
      <c r="IQF84" s="114"/>
      <c r="IQG84" s="74"/>
      <c r="IQS84" s="74"/>
      <c r="IQT84" s="605"/>
      <c r="IQU84" s="605"/>
      <c r="IQV84" s="114"/>
      <c r="IQW84" s="74"/>
      <c r="IRI84" s="74"/>
      <c r="IRJ84" s="605"/>
      <c r="IRK84" s="605"/>
      <c r="IRL84" s="114"/>
      <c r="IRM84" s="74"/>
      <c r="IRY84" s="74"/>
      <c r="IRZ84" s="605"/>
      <c r="ISA84" s="605"/>
      <c r="ISB84" s="114"/>
      <c r="ISC84" s="74"/>
      <c r="ISO84" s="74"/>
      <c r="ISP84" s="605"/>
      <c r="ISQ84" s="605"/>
      <c r="ISR84" s="114"/>
      <c r="ISS84" s="74"/>
      <c r="ITE84" s="74"/>
      <c r="ITF84" s="605"/>
      <c r="ITG84" s="605"/>
      <c r="ITH84" s="114"/>
      <c r="ITI84" s="74"/>
      <c r="ITU84" s="74"/>
      <c r="ITV84" s="605"/>
      <c r="ITW84" s="605"/>
      <c r="ITX84" s="114"/>
      <c r="ITY84" s="74"/>
      <c r="IUK84" s="74"/>
      <c r="IUL84" s="605"/>
      <c r="IUM84" s="605"/>
      <c r="IUN84" s="114"/>
      <c r="IUO84" s="74"/>
      <c r="IVA84" s="74"/>
      <c r="IVB84" s="605"/>
      <c r="IVC84" s="605"/>
      <c r="IVD84" s="114"/>
      <c r="IVE84" s="74"/>
      <c r="IVQ84" s="74"/>
      <c r="IVR84" s="605"/>
      <c r="IVS84" s="605"/>
      <c r="IVT84" s="114"/>
      <c r="IVU84" s="74"/>
      <c r="IWG84" s="74"/>
      <c r="IWH84" s="605"/>
      <c r="IWI84" s="605"/>
      <c r="IWJ84" s="114"/>
      <c r="IWK84" s="74"/>
      <c r="IWW84" s="74"/>
      <c r="IWX84" s="605"/>
      <c r="IWY84" s="605"/>
      <c r="IWZ84" s="114"/>
      <c r="IXA84" s="74"/>
      <c r="IXM84" s="74"/>
      <c r="IXN84" s="605"/>
      <c r="IXO84" s="605"/>
      <c r="IXP84" s="114"/>
      <c r="IXQ84" s="74"/>
      <c r="IYC84" s="74"/>
      <c r="IYD84" s="605"/>
      <c r="IYE84" s="605"/>
      <c r="IYF84" s="114"/>
      <c r="IYG84" s="74"/>
      <c r="IYS84" s="74"/>
      <c r="IYT84" s="605"/>
      <c r="IYU84" s="605"/>
      <c r="IYV84" s="114"/>
      <c r="IYW84" s="74"/>
      <c r="IZI84" s="74"/>
      <c r="IZJ84" s="605"/>
      <c r="IZK84" s="605"/>
      <c r="IZL84" s="114"/>
      <c r="IZM84" s="74"/>
      <c r="IZY84" s="74"/>
      <c r="IZZ84" s="605"/>
      <c r="JAA84" s="605"/>
      <c r="JAB84" s="114"/>
      <c r="JAC84" s="74"/>
      <c r="JAO84" s="74"/>
      <c r="JAP84" s="605"/>
      <c r="JAQ84" s="605"/>
      <c r="JAR84" s="114"/>
      <c r="JAS84" s="74"/>
      <c r="JBE84" s="74"/>
      <c r="JBF84" s="605"/>
      <c r="JBG84" s="605"/>
      <c r="JBH84" s="114"/>
      <c r="JBI84" s="74"/>
      <c r="JBU84" s="74"/>
      <c r="JBV84" s="605"/>
      <c r="JBW84" s="605"/>
      <c r="JBX84" s="114"/>
      <c r="JBY84" s="74"/>
      <c r="JCK84" s="74"/>
      <c r="JCL84" s="605"/>
      <c r="JCM84" s="605"/>
      <c r="JCN84" s="114"/>
      <c r="JCO84" s="74"/>
      <c r="JDA84" s="74"/>
      <c r="JDB84" s="605"/>
      <c r="JDC84" s="605"/>
      <c r="JDD84" s="114"/>
      <c r="JDE84" s="74"/>
      <c r="JDQ84" s="74"/>
      <c r="JDR84" s="605"/>
      <c r="JDS84" s="605"/>
      <c r="JDT84" s="114"/>
      <c r="JDU84" s="74"/>
      <c r="JEG84" s="74"/>
      <c r="JEH84" s="605"/>
      <c r="JEI84" s="605"/>
      <c r="JEJ84" s="114"/>
      <c r="JEK84" s="74"/>
      <c r="JEW84" s="74"/>
      <c r="JEX84" s="605"/>
      <c r="JEY84" s="605"/>
      <c r="JEZ84" s="114"/>
      <c r="JFA84" s="74"/>
      <c r="JFM84" s="74"/>
      <c r="JFN84" s="605"/>
      <c r="JFO84" s="605"/>
      <c r="JFP84" s="114"/>
      <c r="JFQ84" s="74"/>
      <c r="JGC84" s="74"/>
      <c r="JGD84" s="605"/>
      <c r="JGE84" s="605"/>
      <c r="JGF84" s="114"/>
      <c r="JGG84" s="74"/>
      <c r="JGS84" s="74"/>
      <c r="JGT84" s="605"/>
      <c r="JGU84" s="605"/>
      <c r="JGV84" s="114"/>
      <c r="JGW84" s="74"/>
      <c r="JHI84" s="74"/>
      <c r="JHJ84" s="605"/>
      <c r="JHK84" s="605"/>
      <c r="JHL84" s="114"/>
      <c r="JHM84" s="74"/>
      <c r="JHY84" s="74"/>
      <c r="JHZ84" s="605"/>
      <c r="JIA84" s="605"/>
      <c r="JIB84" s="114"/>
      <c r="JIC84" s="74"/>
      <c r="JIO84" s="74"/>
      <c r="JIP84" s="605"/>
      <c r="JIQ84" s="605"/>
      <c r="JIR84" s="114"/>
      <c r="JIS84" s="74"/>
      <c r="JJE84" s="74"/>
      <c r="JJF84" s="605"/>
      <c r="JJG84" s="605"/>
      <c r="JJH84" s="114"/>
      <c r="JJI84" s="74"/>
      <c r="JJU84" s="74"/>
      <c r="JJV84" s="605"/>
      <c r="JJW84" s="605"/>
      <c r="JJX84" s="114"/>
      <c r="JJY84" s="74"/>
      <c r="JKK84" s="74"/>
      <c r="JKL84" s="605"/>
      <c r="JKM84" s="605"/>
      <c r="JKN84" s="114"/>
      <c r="JKO84" s="74"/>
      <c r="JLA84" s="74"/>
      <c r="JLB84" s="605"/>
      <c r="JLC84" s="605"/>
      <c r="JLD84" s="114"/>
      <c r="JLE84" s="74"/>
      <c r="JLQ84" s="74"/>
      <c r="JLR84" s="605"/>
      <c r="JLS84" s="605"/>
      <c r="JLT84" s="114"/>
      <c r="JLU84" s="74"/>
      <c r="JMG84" s="74"/>
      <c r="JMH84" s="605"/>
      <c r="JMI84" s="605"/>
      <c r="JMJ84" s="114"/>
      <c r="JMK84" s="74"/>
      <c r="JMW84" s="74"/>
      <c r="JMX84" s="605"/>
      <c r="JMY84" s="605"/>
      <c r="JMZ84" s="114"/>
      <c r="JNA84" s="74"/>
      <c r="JNM84" s="74"/>
      <c r="JNN84" s="605"/>
      <c r="JNO84" s="605"/>
      <c r="JNP84" s="114"/>
      <c r="JNQ84" s="74"/>
      <c r="JOC84" s="74"/>
      <c r="JOD84" s="605"/>
      <c r="JOE84" s="605"/>
      <c r="JOF84" s="114"/>
      <c r="JOG84" s="74"/>
      <c r="JOS84" s="74"/>
      <c r="JOT84" s="605"/>
      <c r="JOU84" s="605"/>
      <c r="JOV84" s="114"/>
      <c r="JOW84" s="74"/>
      <c r="JPI84" s="74"/>
      <c r="JPJ84" s="605"/>
      <c r="JPK84" s="605"/>
      <c r="JPL84" s="114"/>
      <c r="JPM84" s="74"/>
      <c r="JPY84" s="74"/>
      <c r="JPZ84" s="605"/>
      <c r="JQA84" s="605"/>
      <c r="JQB84" s="114"/>
      <c r="JQC84" s="74"/>
      <c r="JQO84" s="74"/>
      <c r="JQP84" s="605"/>
      <c r="JQQ84" s="605"/>
      <c r="JQR84" s="114"/>
      <c r="JQS84" s="74"/>
      <c r="JRE84" s="74"/>
      <c r="JRF84" s="605"/>
      <c r="JRG84" s="605"/>
      <c r="JRH84" s="114"/>
      <c r="JRI84" s="74"/>
      <c r="JRU84" s="74"/>
      <c r="JRV84" s="605"/>
      <c r="JRW84" s="605"/>
      <c r="JRX84" s="114"/>
      <c r="JRY84" s="74"/>
      <c r="JSK84" s="74"/>
      <c r="JSL84" s="605"/>
      <c r="JSM84" s="605"/>
      <c r="JSN84" s="114"/>
      <c r="JSO84" s="74"/>
      <c r="JTA84" s="74"/>
      <c r="JTB84" s="605"/>
      <c r="JTC84" s="605"/>
      <c r="JTD84" s="114"/>
      <c r="JTE84" s="74"/>
      <c r="JTQ84" s="74"/>
      <c r="JTR84" s="605"/>
      <c r="JTS84" s="605"/>
      <c r="JTT84" s="114"/>
      <c r="JTU84" s="74"/>
      <c r="JUG84" s="74"/>
      <c r="JUH84" s="605"/>
      <c r="JUI84" s="605"/>
      <c r="JUJ84" s="114"/>
      <c r="JUK84" s="74"/>
      <c r="JUW84" s="74"/>
      <c r="JUX84" s="605"/>
      <c r="JUY84" s="605"/>
      <c r="JUZ84" s="114"/>
      <c r="JVA84" s="74"/>
      <c r="JVM84" s="74"/>
      <c r="JVN84" s="605"/>
      <c r="JVO84" s="605"/>
      <c r="JVP84" s="114"/>
      <c r="JVQ84" s="74"/>
      <c r="JWC84" s="74"/>
      <c r="JWD84" s="605"/>
      <c r="JWE84" s="605"/>
      <c r="JWF84" s="114"/>
      <c r="JWG84" s="74"/>
      <c r="JWS84" s="74"/>
      <c r="JWT84" s="605"/>
      <c r="JWU84" s="605"/>
      <c r="JWV84" s="114"/>
      <c r="JWW84" s="74"/>
      <c r="JXI84" s="74"/>
      <c r="JXJ84" s="605"/>
      <c r="JXK84" s="605"/>
      <c r="JXL84" s="114"/>
      <c r="JXM84" s="74"/>
      <c r="JXY84" s="74"/>
      <c r="JXZ84" s="605"/>
      <c r="JYA84" s="605"/>
      <c r="JYB84" s="114"/>
      <c r="JYC84" s="74"/>
      <c r="JYO84" s="74"/>
      <c r="JYP84" s="605"/>
      <c r="JYQ84" s="605"/>
      <c r="JYR84" s="114"/>
      <c r="JYS84" s="74"/>
      <c r="JZE84" s="74"/>
      <c r="JZF84" s="605"/>
      <c r="JZG84" s="605"/>
      <c r="JZH84" s="114"/>
      <c r="JZI84" s="74"/>
      <c r="JZU84" s="74"/>
      <c r="JZV84" s="605"/>
      <c r="JZW84" s="605"/>
      <c r="JZX84" s="114"/>
      <c r="JZY84" s="74"/>
      <c r="KAK84" s="74"/>
      <c r="KAL84" s="605"/>
      <c r="KAM84" s="605"/>
      <c r="KAN84" s="114"/>
      <c r="KAO84" s="74"/>
      <c r="KBA84" s="74"/>
      <c r="KBB84" s="605"/>
      <c r="KBC84" s="605"/>
      <c r="KBD84" s="114"/>
      <c r="KBE84" s="74"/>
      <c r="KBQ84" s="74"/>
      <c r="KBR84" s="605"/>
      <c r="KBS84" s="605"/>
      <c r="KBT84" s="114"/>
      <c r="KBU84" s="74"/>
      <c r="KCG84" s="74"/>
      <c r="KCH84" s="605"/>
      <c r="KCI84" s="605"/>
      <c r="KCJ84" s="114"/>
      <c r="KCK84" s="74"/>
      <c r="KCW84" s="74"/>
      <c r="KCX84" s="605"/>
      <c r="KCY84" s="605"/>
      <c r="KCZ84" s="114"/>
      <c r="KDA84" s="74"/>
      <c r="KDM84" s="74"/>
      <c r="KDN84" s="605"/>
      <c r="KDO84" s="605"/>
      <c r="KDP84" s="114"/>
      <c r="KDQ84" s="74"/>
      <c r="KEC84" s="74"/>
      <c r="KED84" s="605"/>
      <c r="KEE84" s="605"/>
      <c r="KEF84" s="114"/>
      <c r="KEG84" s="74"/>
      <c r="KES84" s="74"/>
      <c r="KET84" s="605"/>
      <c r="KEU84" s="605"/>
      <c r="KEV84" s="114"/>
      <c r="KEW84" s="74"/>
      <c r="KFI84" s="74"/>
      <c r="KFJ84" s="605"/>
      <c r="KFK84" s="605"/>
      <c r="KFL84" s="114"/>
      <c r="KFM84" s="74"/>
      <c r="KFY84" s="74"/>
      <c r="KFZ84" s="605"/>
      <c r="KGA84" s="605"/>
      <c r="KGB84" s="114"/>
      <c r="KGC84" s="74"/>
      <c r="KGO84" s="74"/>
      <c r="KGP84" s="605"/>
      <c r="KGQ84" s="605"/>
      <c r="KGR84" s="114"/>
      <c r="KGS84" s="74"/>
      <c r="KHE84" s="74"/>
      <c r="KHF84" s="605"/>
      <c r="KHG84" s="605"/>
      <c r="KHH84" s="114"/>
      <c r="KHI84" s="74"/>
      <c r="KHU84" s="74"/>
      <c r="KHV84" s="605"/>
      <c r="KHW84" s="605"/>
      <c r="KHX84" s="114"/>
      <c r="KHY84" s="74"/>
      <c r="KIK84" s="74"/>
      <c r="KIL84" s="605"/>
      <c r="KIM84" s="605"/>
      <c r="KIN84" s="114"/>
      <c r="KIO84" s="74"/>
      <c r="KJA84" s="74"/>
      <c r="KJB84" s="605"/>
      <c r="KJC84" s="605"/>
      <c r="KJD84" s="114"/>
      <c r="KJE84" s="74"/>
      <c r="KJQ84" s="74"/>
      <c r="KJR84" s="605"/>
      <c r="KJS84" s="605"/>
      <c r="KJT84" s="114"/>
      <c r="KJU84" s="74"/>
      <c r="KKG84" s="74"/>
      <c r="KKH84" s="605"/>
      <c r="KKI84" s="605"/>
      <c r="KKJ84" s="114"/>
      <c r="KKK84" s="74"/>
      <c r="KKW84" s="74"/>
      <c r="KKX84" s="605"/>
      <c r="KKY84" s="605"/>
      <c r="KKZ84" s="114"/>
      <c r="KLA84" s="74"/>
      <c r="KLM84" s="74"/>
      <c r="KLN84" s="605"/>
      <c r="KLO84" s="605"/>
      <c r="KLP84" s="114"/>
      <c r="KLQ84" s="74"/>
      <c r="KMC84" s="74"/>
      <c r="KMD84" s="605"/>
      <c r="KME84" s="605"/>
      <c r="KMF84" s="114"/>
      <c r="KMG84" s="74"/>
      <c r="KMS84" s="74"/>
      <c r="KMT84" s="605"/>
      <c r="KMU84" s="605"/>
      <c r="KMV84" s="114"/>
      <c r="KMW84" s="74"/>
      <c r="KNI84" s="74"/>
      <c r="KNJ84" s="605"/>
      <c r="KNK84" s="605"/>
      <c r="KNL84" s="114"/>
      <c r="KNM84" s="74"/>
      <c r="KNY84" s="74"/>
      <c r="KNZ84" s="605"/>
      <c r="KOA84" s="605"/>
      <c r="KOB84" s="114"/>
      <c r="KOC84" s="74"/>
      <c r="KOO84" s="74"/>
      <c r="KOP84" s="605"/>
      <c r="KOQ84" s="605"/>
      <c r="KOR84" s="114"/>
      <c r="KOS84" s="74"/>
      <c r="KPE84" s="74"/>
      <c r="KPF84" s="605"/>
      <c r="KPG84" s="605"/>
      <c r="KPH84" s="114"/>
      <c r="KPI84" s="74"/>
      <c r="KPU84" s="74"/>
      <c r="KPV84" s="605"/>
      <c r="KPW84" s="605"/>
      <c r="KPX84" s="114"/>
      <c r="KPY84" s="74"/>
      <c r="KQK84" s="74"/>
      <c r="KQL84" s="605"/>
      <c r="KQM84" s="605"/>
      <c r="KQN84" s="114"/>
      <c r="KQO84" s="74"/>
      <c r="KRA84" s="74"/>
      <c r="KRB84" s="605"/>
      <c r="KRC84" s="605"/>
      <c r="KRD84" s="114"/>
      <c r="KRE84" s="74"/>
      <c r="KRQ84" s="74"/>
      <c r="KRR84" s="605"/>
      <c r="KRS84" s="605"/>
      <c r="KRT84" s="114"/>
      <c r="KRU84" s="74"/>
      <c r="KSG84" s="74"/>
      <c r="KSH84" s="605"/>
      <c r="KSI84" s="605"/>
      <c r="KSJ84" s="114"/>
      <c r="KSK84" s="74"/>
      <c r="KSW84" s="74"/>
      <c r="KSX84" s="605"/>
      <c r="KSY84" s="605"/>
      <c r="KSZ84" s="114"/>
      <c r="KTA84" s="74"/>
      <c r="KTM84" s="74"/>
      <c r="KTN84" s="605"/>
      <c r="KTO84" s="605"/>
      <c r="KTP84" s="114"/>
      <c r="KTQ84" s="74"/>
      <c r="KUC84" s="74"/>
      <c r="KUD84" s="605"/>
      <c r="KUE84" s="605"/>
      <c r="KUF84" s="114"/>
      <c r="KUG84" s="74"/>
      <c r="KUS84" s="74"/>
      <c r="KUT84" s="605"/>
      <c r="KUU84" s="605"/>
      <c r="KUV84" s="114"/>
      <c r="KUW84" s="74"/>
      <c r="KVI84" s="74"/>
      <c r="KVJ84" s="605"/>
      <c r="KVK84" s="605"/>
      <c r="KVL84" s="114"/>
      <c r="KVM84" s="74"/>
      <c r="KVY84" s="74"/>
      <c r="KVZ84" s="605"/>
      <c r="KWA84" s="605"/>
      <c r="KWB84" s="114"/>
      <c r="KWC84" s="74"/>
      <c r="KWO84" s="74"/>
      <c r="KWP84" s="605"/>
      <c r="KWQ84" s="605"/>
      <c r="KWR84" s="114"/>
      <c r="KWS84" s="74"/>
      <c r="KXE84" s="74"/>
      <c r="KXF84" s="605"/>
      <c r="KXG84" s="605"/>
      <c r="KXH84" s="114"/>
      <c r="KXI84" s="74"/>
      <c r="KXU84" s="74"/>
      <c r="KXV84" s="605"/>
      <c r="KXW84" s="605"/>
      <c r="KXX84" s="114"/>
      <c r="KXY84" s="74"/>
      <c r="KYK84" s="74"/>
      <c r="KYL84" s="605"/>
      <c r="KYM84" s="605"/>
      <c r="KYN84" s="114"/>
      <c r="KYO84" s="74"/>
      <c r="KZA84" s="74"/>
      <c r="KZB84" s="605"/>
      <c r="KZC84" s="605"/>
      <c r="KZD84" s="114"/>
      <c r="KZE84" s="74"/>
      <c r="KZQ84" s="74"/>
      <c r="KZR84" s="605"/>
      <c r="KZS84" s="605"/>
      <c r="KZT84" s="114"/>
      <c r="KZU84" s="74"/>
      <c r="LAG84" s="74"/>
      <c r="LAH84" s="605"/>
      <c r="LAI84" s="605"/>
      <c r="LAJ84" s="114"/>
      <c r="LAK84" s="74"/>
      <c r="LAW84" s="74"/>
      <c r="LAX84" s="605"/>
      <c r="LAY84" s="605"/>
      <c r="LAZ84" s="114"/>
      <c r="LBA84" s="74"/>
      <c r="LBM84" s="74"/>
      <c r="LBN84" s="605"/>
      <c r="LBO84" s="605"/>
      <c r="LBP84" s="114"/>
      <c r="LBQ84" s="74"/>
      <c r="LCC84" s="74"/>
      <c r="LCD84" s="605"/>
      <c r="LCE84" s="605"/>
      <c r="LCF84" s="114"/>
      <c r="LCG84" s="74"/>
      <c r="LCS84" s="74"/>
      <c r="LCT84" s="605"/>
      <c r="LCU84" s="605"/>
      <c r="LCV84" s="114"/>
      <c r="LCW84" s="74"/>
      <c r="LDI84" s="74"/>
      <c r="LDJ84" s="605"/>
      <c r="LDK84" s="605"/>
      <c r="LDL84" s="114"/>
      <c r="LDM84" s="74"/>
      <c r="LDY84" s="74"/>
      <c r="LDZ84" s="605"/>
      <c r="LEA84" s="605"/>
      <c r="LEB84" s="114"/>
      <c r="LEC84" s="74"/>
      <c r="LEO84" s="74"/>
      <c r="LEP84" s="605"/>
      <c r="LEQ84" s="605"/>
      <c r="LER84" s="114"/>
      <c r="LES84" s="74"/>
      <c r="LFE84" s="74"/>
      <c r="LFF84" s="605"/>
      <c r="LFG84" s="605"/>
      <c r="LFH84" s="114"/>
      <c r="LFI84" s="74"/>
      <c r="LFU84" s="74"/>
      <c r="LFV84" s="605"/>
      <c r="LFW84" s="605"/>
      <c r="LFX84" s="114"/>
      <c r="LFY84" s="74"/>
      <c r="LGK84" s="74"/>
      <c r="LGL84" s="605"/>
      <c r="LGM84" s="605"/>
      <c r="LGN84" s="114"/>
      <c r="LGO84" s="74"/>
      <c r="LHA84" s="74"/>
      <c r="LHB84" s="605"/>
      <c r="LHC84" s="605"/>
      <c r="LHD84" s="114"/>
      <c r="LHE84" s="74"/>
      <c r="LHQ84" s="74"/>
      <c r="LHR84" s="605"/>
      <c r="LHS84" s="605"/>
      <c r="LHT84" s="114"/>
      <c r="LHU84" s="74"/>
      <c r="LIG84" s="74"/>
      <c r="LIH84" s="605"/>
      <c r="LII84" s="605"/>
      <c r="LIJ84" s="114"/>
      <c r="LIK84" s="74"/>
      <c r="LIW84" s="74"/>
      <c r="LIX84" s="605"/>
      <c r="LIY84" s="605"/>
      <c r="LIZ84" s="114"/>
      <c r="LJA84" s="74"/>
      <c r="LJM84" s="74"/>
      <c r="LJN84" s="605"/>
      <c r="LJO84" s="605"/>
      <c r="LJP84" s="114"/>
      <c r="LJQ84" s="74"/>
      <c r="LKC84" s="74"/>
      <c r="LKD84" s="605"/>
      <c r="LKE84" s="605"/>
      <c r="LKF84" s="114"/>
      <c r="LKG84" s="74"/>
      <c r="LKS84" s="74"/>
      <c r="LKT84" s="605"/>
      <c r="LKU84" s="605"/>
      <c r="LKV84" s="114"/>
      <c r="LKW84" s="74"/>
      <c r="LLI84" s="74"/>
      <c r="LLJ84" s="605"/>
      <c r="LLK84" s="605"/>
      <c r="LLL84" s="114"/>
      <c r="LLM84" s="74"/>
      <c r="LLY84" s="74"/>
      <c r="LLZ84" s="605"/>
      <c r="LMA84" s="605"/>
      <c r="LMB84" s="114"/>
      <c r="LMC84" s="74"/>
      <c r="LMO84" s="74"/>
      <c r="LMP84" s="605"/>
      <c r="LMQ84" s="605"/>
      <c r="LMR84" s="114"/>
      <c r="LMS84" s="74"/>
      <c r="LNE84" s="74"/>
      <c r="LNF84" s="605"/>
      <c r="LNG84" s="605"/>
      <c r="LNH84" s="114"/>
      <c r="LNI84" s="74"/>
      <c r="LNU84" s="74"/>
      <c r="LNV84" s="605"/>
      <c r="LNW84" s="605"/>
      <c r="LNX84" s="114"/>
      <c r="LNY84" s="74"/>
      <c r="LOK84" s="74"/>
      <c r="LOL84" s="605"/>
      <c r="LOM84" s="605"/>
      <c r="LON84" s="114"/>
      <c r="LOO84" s="74"/>
      <c r="LPA84" s="74"/>
      <c r="LPB84" s="605"/>
      <c r="LPC84" s="605"/>
      <c r="LPD84" s="114"/>
      <c r="LPE84" s="74"/>
      <c r="LPQ84" s="74"/>
      <c r="LPR84" s="605"/>
      <c r="LPS84" s="605"/>
      <c r="LPT84" s="114"/>
      <c r="LPU84" s="74"/>
      <c r="LQG84" s="74"/>
      <c r="LQH84" s="605"/>
      <c r="LQI84" s="605"/>
      <c r="LQJ84" s="114"/>
      <c r="LQK84" s="74"/>
      <c r="LQW84" s="74"/>
      <c r="LQX84" s="605"/>
      <c r="LQY84" s="605"/>
      <c r="LQZ84" s="114"/>
      <c r="LRA84" s="74"/>
      <c r="LRM84" s="74"/>
      <c r="LRN84" s="605"/>
      <c r="LRO84" s="605"/>
      <c r="LRP84" s="114"/>
      <c r="LRQ84" s="74"/>
      <c r="LSC84" s="74"/>
      <c r="LSD84" s="605"/>
      <c r="LSE84" s="605"/>
      <c r="LSF84" s="114"/>
      <c r="LSG84" s="74"/>
      <c r="LSS84" s="74"/>
      <c r="LST84" s="605"/>
      <c r="LSU84" s="605"/>
      <c r="LSV84" s="114"/>
      <c r="LSW84" s="74"/>
      <c r="LTI84" s="74"/>
      <c r="LTJ84" s="605"/>
      <c r="LTK84" s="605"/>
      <c r="LTL84" s="114"/>
      <c r="LTM84" s="74"/>
      <c r="LTY84" s="74"/>
      <c r="LTZ84" s="605"/>
      <c r="LUA84" s="605"/>
      <c r="LUB84" s="114"/>
      <c r="LUC84" s="74"/>
      <c r="LUO84" s="74"/>
      <c r="LUP84" s="605"/>
      <c r="LUQ84" s="605"/>
      <c r="LUR84" s="114"/>
      <c r="LUS84" s="74"/>
      <c r="LVE84" s="74"/>
      <c r="LVF84" s="605"/>
      <c r="LVG84" s="605"/>
      <c r="LVH84" s="114"/>
      <c r="LVI84" s="74"/>
      <c r="LVU84" s="74"/>
      <c r="LVV84" s="605"/>
      <c r="LVW84" s="605"/>
      <c r="LVX84" s="114"/>
      <c r="LVY84" s="74"/>
      <c r="LWK84" s="74"/>
      <c r="LWL84" s="605"/>
      <c r="LWM84" s="605"/>
      <c r="LWN84" s="114"/>
      <c r="LWO84" s="74"/>
      <c r="LXA84" s="74"/>
      <c r="LXB84" s="605"/>
      <c r="LXC84" s="605"/>
      <c r="LXD84" s="114"/>
      <c r="LXE84" s="74"/>
      <c r="LXQ84" s="74"/>
      <c r="LXR84" s="605"/>
      <c r="LXS84" s="605"/>
      <c r="LXT84" s="114"/>
      <c r="LXU84" s="74"/>
      <c r="LYG84" s="74"/>
      <c r="LYH84" s="605"/>
      <c r="LYI84" s="605"/>
      <c r="LYJ84" s="114"/>
      <c r="LYK84" s="74"/>
      <c r="LYW84" s="74"/>
      <c r="LYX84" s="605"/>
      <c r="LYY84" s="605"/>
      <c r="LYZ84" s="114"/>
      <c r="LZA84" s="74"/>
      <c r="LZM84" s="74"/>
      <c r="LZN84" s="605"/>
      <c r="LZO84" s="605"/>
      <c r="LZP84" s="114"/>
      <c r="LZQ84" s="74"/>
      <c r="MAC84" s="74"/>
      <c r="MAD84" s="605"/>
      <c r="MAE84" s="605"/>
      <c r="MAF84" s="114"/>
      <c r="MAG84" s="74"/>
      <c r="MAS84" s="74"/>
      <c r="MAT84" s="605"/>
      <c r="MAU84" s="605"/>
      <c r="MAV84" s="114"/>
      <c r="MAW84" s="74"/>
      <c r="MBI84" s="74"/>
      <c r="MBJ84" s="605"/>
      <c r="MBK84" s="605"/>
      <c r="MBL84" s="114"/>
      <c r="MBM84" s="74"/>
      <c r="MBY84" s="74"/>
      <c r="MBZ84" s="605"/>
      <c r="MCA84" s="605"/>
      <c r="MCB84" s="114"/>
      <c r="MCC84" s="74"/>
      <c r="MCO84" s="74"/>
      <c r="MCP84" s="605"/>
      <c r="MCQ84" s="605"/>
      <c r="MCR84" s="114"/>
      <c r="MCS84" s="74"/>
      <c r="MDE84" s="74"/>
      <c r="MDF84" s="605"/>
      <c r="MDG84" s="605"/>
      <c r="MDH84" s="114"/>
      <c r="MDI84" s="74"/>
      <c r="MDU84" s="74"/>
      <c r="MDV84" s="605"/>
      <c r="MDW84" s="605"/>
      <c r="MDX84" s="114"/>
      <c r="MDY84" s="74"/>
      <c r="MEK84" s="74"/>
      <c r="MEL84" s="605"/>
      <c r="MEM84" s="605"/>
      <c r="MEN84" s="114"/>
      <c r="MEO84" s="74"/>
      <c r="MFA84" s="74"/>
      <c r="MFB84" s="605"/>
      <c r="MFC84" s="605"/>
      <c r="MFD84" s="114"/>
      <c r="MFE84" s="74"/>
      <c r="MFQ84" s="74"/>
      <c r="MFR84" s="605"/>
      <c r="MFS84" s="605"/>
      <c r="MFT84" s="114"/>
      <c r="MFU84" s="74"/>
      <c r="MGG84" s="74"/>
      <c r="MGH84" s="605"/>
      <c r="MGI84" s="605"/>
      <c r="MGJ84" s="114"/>
      <c r="MGK84" s="74"/>
      <c r="MGW84" s="74"/>
      <c r="MGX84" s="605"/>
      <c r="MGY84" s="605"/>
      <c r="MGZ84" s="114"/>
      <c r="MHA84" s="74"/>
      <c r="MHM84" s="74"/>
      <c r="MHN84" s="605"/>
      <c r="MHO84" s="605"/>
      <c r="MHP84" s="114"/>
      <c r="MHQ84" s="74"/>
      <c r="MIC84" s="74"/>
      <c r="MID84" s="605"/>
      <c r="MIE84" s="605"/>
      <c r="MIF84" s="114"/>
      <c r="MIG84" s="74"/>
      <c r="MIS84" s="74"/>
      <c r="MIT84" s="605"/>
      <c r="MIU84" s="605"/>
      <c r="MIV84" s="114"/>
      <c r="MIW84" s="74"/>
      <c r="MJI84" s="74"/>
      <c r="MJJ84" s="605"/>
      <c r="MJK84" s="605"/>
      <c r="MJL84" s="114"/>
      <c r="MJM84" s="74"/>
      <c r="MJY84" s="74"/>
      <c r="MJZ84" s="605"/>
      <c r="MKA84" s="605"/>
      <c r="MKB84" s="114"/>
      <c r="MKC84" s="74"/>
      <c r="MKO84" s="74"/>
      <c r="MKP84" s="605"/>
      <c r="MKQ84" s="605"/>
      <c r="MKR84" s="114"/>
      <c r="MKS84" s="74"/>
      <c r="MLE84" s="74"/>
      <c r="MLF84" s="605"/>
      <c r="MLG84" s="605"/>
      <c r="MLH84" s="114"/>
      <c r="MLI84" s="74"/>
      <c r="MLU84" s="74"/>
      <c r="MLV84" s="605"/>
      <c r="MLW84" s="605"/>
      <c r="MLX84" s="114"/>
      <c r="MLY84" s="74"/>
      <c r="MMK84" s="74"/>
      <c r="MML84" s="605"/>
      <c r="MMM84" s="605"/>
      <c r="MMN84" s="114"/>
      <c r="MMO84" s="74"/>
      <c r="MNA84" s="74"/>
      <c r="MNB84" s="605"/>
      <c r="MNC84" s="605"/>
      <c r="MND84" s="114"/>
      <c r="MNE84" s="74"/>
      <c r="MNQ84" s="74"/>
      <c r="MNR84" s="605"/>
      <c r="MNS84" s="605"/>
      <c r="MNT84" s="114"/>
      <c r="MNU84" s="74"/>
      <c r="MOG84" s="74"/>
      <c r="MOH84" s="605"/>
      <c r="MOI84" s="605"/>
      <c r="MOJ84" s="114"/>
      <c r="MOK84" s="74"/>
      <c r="MOW84" s="74"/>
      <c r="MOX84" s="605"/>
      <c r="MOY84" s="605"/>
      <c r="MOZ84" s="114"/>
      <c r="MPA84" s="74"/>
      <c r="MPM84" s="74"/>
      <c r="MPN84" s="605"/>
      <c r="MPO84" s="605"/>
      <c r="MPP84" s="114"/>
      <c r="MPQ84" s="74"/>
      <c r="MQC84" s="74"/>
      <c r="MQD84" s="605"/>
      <c r="MQE84" s="605"/>
      <c r="MQF84" s="114"/>
      <c r="MQG84" s="74"/>
      <c r="MQS84" s="74"/>
      <c r="MQT84" s="605"/>
      <c r="MQU84" s="605"/>
      <c r="MQV84" s="114"/>
      <c r="MQW84" s="74"/>
      <c r="MRI84" s="74"/>
      <c r="MRJ84" s="605"/>
      <c r="MRK84" s="605"/>
      <c r="MRL84" s="114"/>
      <c r="MRM84" s="74"/>
      <c r="MRY84" s="74"/>
      <c r="MRZ84" s="605"/>
      <c r="MSA84" s="605"/>
      <c r="MSB84" s="114"/>
      <c r="MSC84" s="74"/>
      <c r="MSO84" s="74"/>
      <c r="MSP84" s="605"/>
      <c r="MSQ84" s="605"/>
      <c r="MSR84" s="114"/>
      <c r="MSS84" s="74"/>
      <c r="MTE84" s="74"/>
      <c r="MTF84" s="605"/>
      <c r="MTG84" s="605"/>
      <c r="MTH84" s="114"/>
      <c r="MTI84" s="74"/>
      <c r="MTU84" s="74"/>
      <c r="MTV84" s="605"/>
      <c r="MTW84" s="605"/>
      <c r="MTX84" s="114"/>
      <c r="MTY84" s="74"/>
      <c r="MUK84" s="74"/>
      <c r="MUL84" s="605"/>
      <c r="MUM84" s="605"/>
      <c r="MUN84" s="114"/>
      <c r="MUO84" s="74"/>
      <c r="MVA84" s="74"/>
      <c r="MVB84" s="605"/>
      <c r="MVC84" s="605"/>
      <c r="MVD84" s="114"/>
      <c r="MVE84" s="74"/>
      <c r="MVQ84" s="74"/>
      <c r="MVR84" s="605"/>
      <c r="MVS84" s="605"/>
      <c r="MVT84" s="114"/>
      <c r="MVU84" s="74"/>
      <c r="MWG84" s="74"/>
      <c r="MWH84" s="605"/>
      <c r="MWI84" s="605"/>
      <c r="MWJ84" s="114"/>
      <c r="MWK84" s="74"/>
      <c r="MWW84" s="74"/>
      <c r="MWX84" s="605"/>
      <c r="MWY84" s="605"/>
      <c r="MWZ84" s="114"/>
      <c r="MXA84" s="74"/>
      <c r="MXM84" s="74"/>
      <c r="MXN84" s="605"/>
      <c r="MXO84" s="605"/>
      <c r="MXP84" s="114"/>
      <c r="MXQ84" s="74"/>
      <c r="MYC84" s="74"/>
      <c r="MYD84" s="605"/>
      <c r="MYE84" s="605"/>
      <c r="MYF84" s="114"/>
      <c r="MYG84" s="74"/>
      <c r="MYS84" s="74"/>
      <c r="MYT84" s="605"/>
      <c r="MYU84" s="605"/>
      <c r="MYV84" s="114"/>
      <c r="MYW84" s="74"/>
      <c r="MZI84" s="74"/>
      <c r="MZJ84" s="605"/>
      <c r="MZK84" s="605"/>
      <c r="MZL84" s="114"/>
      <c r="MZM84" s="74"/>
      <c r="MZY84" s="74"/>
      <c r="MZZ84" s="605"/>
      <c r="NAA84" s="605"/>
      <c r="NAB84" s="114"/>
      <c r="NAC84" s="74"/>
      <c r="NAO84" s="74"/>
      <c r="NAP84" s="605"/>
      <c r="NAQ84" s="605"/>
      <c r="NAR84" s="114"/>
      <c r="NAS84" s="74"/>
      <c r="NBE84" s="74"/>
      <c r="NBF84" s="605"/>
      <c r="NBG84" s="605"/>
      <c r="NBH84" s="114"/>
      <c r="NBI84" s="74"/>
      <c r="NBU84" s="74"/>
      <c r="NBV84" s="605"/>
      <c r="NBW84" s="605"/>
      <c r="NBX84" s="114"/>
      <c r="NBY84" s="74"/>
      <c r="NCK84" s="74"/>
      <c r="NCL84" s="605"/>
      <c r="NCM84" s="605"/>
      <c r="NCN84" s="114"/>
      <c r="NCO84" s="74"/>
      <c r="NDA84" s="74"/>
      <c r="NDB84" s="605"/>
      <c r="NDC84" s="605"/>
      <c r="NDD84" s="114"/>
      <c r="NDE84" s="74"/>
      <c r="NDQ84" s="74"/>
      <c r="NDR84" s="605"/>
      <c r="NDS84" s="605"/>
      <c r="NDT84" s="114"/>
      <c r="NDU84" s="74"/>
      <c r="NEG84" s="74"/>
      <c r="NEH84" s="605"/>
      <c r="NEI84" s="605"/>
      <c r="NEJ84" s="114"/>
      <c r="NEK84" s="74"/>
      <c r="NEW84" s="74"/>
      <c r="NEX84" s="605"/>
      <c r="NEY84" s="605"/>
      <c r="NEZ84" s="114"/>
      <c r="NFA84" s="74"/>
      <c r="NFM84" s="74"/>
      <c r="NFN84" s="605"/>
      <c r="NFO84" s="605"/>
      <c r="NFP84" s="114"/>
      <c r="NFQ84" s="74"/>
      <c r="NGC84" s="74"/>
      <c r="NGD84" s="605"/>
      <c r="NGE84" s="605"/>
      <c r="NGF84" s="114"/>
      <c r="NGG84" s="74"/>
      <c r="NGS84" s="74"/>
      <c r="NGT84" s="605"/>
      <c r="NGU84" s="605"/>
      <c r="NGV84" s="114"/>
      <c r="NGW84" s="74"/>
      <c r="NHI84" s="74"/>
      <c r="NHJ84" s="605"/>
      <c r="NHK84" s="605"/>
      <c r="NHL84" s="114"/>
      <c r="NHM84" s="74"/>
      <c r="NHY84" s="74"/>
      <c r="NHZ84" s="605"/>
      <c r="NIA84" s="605"/>
      <c r="NIB84" s="114"/>
      <c r="NIC84" s="74"/>
      <c r="NIO84" s="74"/>
      <c r="NIP84" s="605"/>
      <c r="NIQ84" s="605"/>
      <c r="NIR84" s="114"/>
      <c r="NIS84" s="74"/>
      <c r="NJE84" s="74"/>
      <c r="NJF84" s="605"/>
      <c r="NJG84" s="605"/>
      <c r="NJH84" s="114"/>
      <c r="NJI84" s="74"/>
      <c r="NJU84" s="74"/>
      <c r="NJV84" s="605"/>
      <c r="NJW84" s="605"/>
      <c r="NJX84" s="114"/>
      <c r="NJY84" s="74"/>
      <c r="NKK84" s="74"/>
      <c r="NKL84" s="605"/>
      <c r="NKM84" s="605"/>
      <c r="NKN84" s="114"/>
      <c r="NKO84" s="74"/>
      <c r="NLA84" s="74"/>
      <c r="NLB84" s="605"/>
      <c r="NLC84" s="605"/>
      <c r="NLD84" s="114"/>
      <c r="NLE84" s="74"/>
      <c r="NLQ84" s="74"/>
      <c r="NLR84" s="605"/>
      <c r="NLS84" s="605"/>
      <c r="NLT84" s="114"/>
      <c r="NLU84" s="74"/>
      <c r="NMG84" s="74"/>
      <c r="NMH84" s="605"/>
      <c r="NMI84" s="605"/>
      <c r="NMJ84" s="114"/>
      <c r="NMK84" s="74"/>
      <c r="NMW84" s="74"/>
      <c r="NMX84" s="605"/>
      <c r="NMY84" s="605"/>
      <c r="NMZ84" s="114"/>
      <c r="NNA84" s="74"/>
      <c r="NNM84" s="74"/>
      <c r="NNN84" s="605"/>
      <c r="NNO84" s="605"/>
      <c r="NNP84" s="114"/>
      <c r="NNQ84" s="74"/>
      <c r="NOC84" s="74"/>
      <c r="NOD84" s="605"/>
      <c r="NOE84" s="605"/>
      <c r="NOF84" s="114"/>
      <c r="NOG84" s="74"/>
      <c r="NOS84" s="74"/>
      <c r="NOT84" s="605"/>
      <c r="NOU84" s="605"/>
      <c r="NOV84" s="114"/>
      <c r="NOW84" s="74"/>
      <c r="NPI84" s="74"/>
      <c r="NPJ84" s="605"/>
      <c r="NPK84" s="605"/>
      <c r="NPL84" s="114"/>
      <c r="NPM84" s="74"/>
      <c r="NPY84" s="74"/>
      <c r="NPZ84" s="605"/>
      <c r="NQA84" s="605"/>
      <c r="NQB84" s="114"/>
      <c r="NQC84" s="74"/>
      <c r="NQO84" s="74"/>
      <c r="NQP84" s="605"/>
      <c r="NQQ84" s="605"/>
      <c r="NQR84" s="114"/>
      <c r="NQS84" s="74"/>
      <c r="NRE84" s="74"/>
      <c r="NRF84" s="605"/>
      <c r="NRG84" s="605"/>
      <c r="NRH84" s="114"/>
      <c r="NRI84" s="74"/>
      <c r="NRU84" s="74"/>
      <c r="NRV84" s="605"/>
      <c r="NRW84" s="605"/>
      <c r="NRX84" s="114"/>
      <c r="NRY84" s="74"/>
      <c r="NSK84" s="74"/>
      <c r="NSL84" s="605"/>
      <c r="NSM84" s="605"/>
      <c r="NSN84" s="114"/>
      <c r="NSO84" s="74"/>
      <c r="NTA84" s="74"/>
      <c r="NTB84" s="605"/>
      <c r="NTC84" s="605"/>
      <c r="NTD84" s="114"/>
      <c r="NTE84" s="74"/>
      <c r="NTQ84" s="74"/>
      <c r="NTR84" s="605"/>
      <c r="NTS84" s="605"/>
      <c r="NTT84" s="114"/>
      <c r="NTU84" s="74"/>
      <c r="NUG84" s="74"/>
      <c r="NUH84" s="605"/>
      <c r="NUI84" s="605"/>
      <c r="NUJ84" s="114"/>
      <c r="NUK84" s="74"/>
      <c r="NUW84" s="74"/>
      <c r="NUX84" s="605"/>
      <c r="NUY84" s="605"/>
      <c r="NUZ84" s="114"/>
      <c r="NVA84" s="74"/>
      <c r="NVM84" s="74"/>
      <c r="NVN84" s="605"/>
      <c r="NVO84" s="605"/>
      <c r="NVP84" s="114"/>
      <c r="NVQ84" s="74"/>
      <c r="NWC84" s="74"/>
      <c r="NWD84" s="605"/>
      <c r="NWE84" s="605"/>
      <c r="NWF84" s="114"/>
      <c r="NWG84" s="74"/>
      <c r="NWS84" s="74"/>
      <c r="NWT84" s="605"/>
      <c r="NWU84" s="605"/>
      <c r="NWV84" s="114"/>
      <c r="NWW84" s="74"/>
      <c r="NXI84" s="74"/>
      <c r="NXJ84" s="605"/>
      <c r="NXK84" s="605"/>
      <c r="NXL84" s="114"/>
      <c r="NXM84" s="74"/>
      <c r="NXY84" s="74"/>
      <c r="NXZ84" s="605"/>
      <c r="NYA84" s="605"/>
      <c r="NYB84" s="114"/>
      <c r="NYC84" s="74"/>
      <c r="NYO84" s="74"/>
      <c r="NYP84" s="605"/>
      <c r="NYQ84" s="605"/>
      <c r="NYR84" s="114"/>
      <c r="NYS84" s="74"/>
      <c r="NZE84" s="74"/>
      <c r="NZF84" s="605"/>
      <c r="NZG84" s="605"/>
      <c r="NZH84" s="114"/>
      <c r="NZI84" s="74"/>
      <c r="NZU84" s="74"/>
      <c r="NZV84" s="605"/>
      <c r="NZW84" s="605"/>
      <c r="NZX84" s="114"/>
      <c r="NZY84" s="74"/>
      <c r="OAK84" s="74"/>
      <c r="OAL84" s="605"/>
      <c r="OAM84" s="605"/>
      <c r="OAN84" s="114"/>
      <c r="OAO84" s="74"/>
      <c r="OBA84" s="74"/>
      <c r="OBB84" s="605"/>
      <c r="OBC84" s="605"/>
      <c r="OBD84" s="114"/>
      <c r="OBE84" s="74"/>
      <c r="OBQ84" s="74"/>
      <c r="OBR84" s="605"/>
      <c r="OBS84" s="605"/>
      <c r="OBT84" s="114"/>
      <c r="OBU84" s="74"/>
      <c r="OCG84" s="74"/>
      <c r="OCH84" s="605"/>
      <c r="OCI84" s="605"/>
      <c r="OCJ84" s="114"/>
      <c r="OCK84" s="74"/>
      <c r="OCW84" s="74"/>
      <c r="OCX84" s="605"/>
      <c r="OCY84" s="605"/>
      <c r="OCZ84" s="114"/>
      <c r="ODA84" s="74"/>
      <c r="ODM84" s="74"/>
      <c r="ODN84" s="605"/>
      <c r="ODO84" s="605"/>
      <c r="ODP84" s="114"/>
      <c r="ODQ84" s="74"/>
      <c r="OEC84" s="74"/>
      <c r="OED84" s="605"/>
      <c r="OEE84" s="605"/>
      <c r="OEF84" s="114"/>
      <c r="OEG84" s="74"/>
      <c r="OES84" s="74"/>
      <c r="OET84" s="605"/>
      <c r="OEU84" s="605"/>
      <c r="OEV84" s="114"/>
      <c r="OEW84" s="74"/>
      <c r="OFI84" s="74"/>
      <c r="OFJ84" s="605"/>
      <c r="OFK84" s="605"/>
      <c r="OFL84" s="114"/>
      <c r="OFM84" s="74"/>
      <c r="OFY84" s="74"/>
      <c r="OFZ84" s="605"/>
      <c r="OGA84" s="605"/>
      <c r="OGB84" s="114"/>
      <c r="OGC84" s="74"/>
      <c r="OGO84" s="74"/>
      <c r="OGP84" s="605"/>
      <c r="OGQ84" s="605"/>
      <c r="OGR84" s="114"/>
      <c r="OGS84" s="74"/>
      <c r="OHE84" s="74"/>
      <c r="OHF84" s="605"/>
      <c r="OHG84" s="605"/>
      <c r="OHH84" s="114"/>
      <c r="OHI84" s="74"/>
      <c r="OHU84" s="74"/>
      <c r="OHV84" s="605"/>
      <c r="OHW84" s="605"/>
      <c r="OHX84" s="114"/>
      <c r="OHY84" s="74"/>
      <c r="OIK84" s="74"/>
      <c r="OIL84" s="605"/>
      <c r="OIM84" s="605"/>
      <c r="OIN84" s="114"/>
      <c r="OIO84" s="74"/>
      <c r="OJA84" s="74"/>
      <c r="OJB84" s="605"/>
      <c r="OJC84" s="605"/>
      <c r="OJD84" s="114"/>
      <c r="OJE84" s="74"/>
      <c r="OJQ84" s="74"/>
      <c r="OJR84" s="605"/>
      <c r="OJS84" s="605"/>
      <c r="OJT84" s="114"/>
      <c r="OJU84" s="74"/>
      <c r="OKG84" s="74"/>
      <c r="OKH84" s="605"/>
      <c r="OKI84" s="605"/>
      <c r="OKJ84" s="114"/>
      <c r="OKK84" s="74"/>
      <c r="OKW84" s="74"/>
      <c r="OKX84" s="605"/>
      <c r="OKY84" s="605"/>
      <c r="OKZ84" s="114"/>
      <c r="OLA84" s="74"/>
      <c r="OLM84" s="74"/>
      <c r="OLN84" s="605"/>
      <c r="OLO84" s="605"/>
      <c r="OLP84" s="114"/>
      <c r="OLQ84" s="74"/>
      <c r="OMC84" s="74"/>
      <c r="OMD84" s="605"/>
      <c r="OME84" s="605"/>
      <c r="OMF84" s="114"/>
      <c r="OMG84" s="74"/>
      <c r="OMS84" s="74"/>
      <c r="OMT84" s="605"/>
      <c r="OMU84" s="605"/>
      <c r="OMV84" s="114"/>
      <c r="OMW84" s="74"/>
      <c r="ONI84" s="74"/>
      <c r="ONJ84" s="605"/>
      <c r="ONK84" s="605"/>
      <c r="ONL84" s="114"/>
      <c r="ONM84" s="74"/>
      <c r="ONY84" s="74"/>
      <c r="ONZ84" s="605"/>
      <c r="OOA84" s="605"/>
      <c r="OOB84" s="114"/>
      <c r="OOC84" s="74"/>
      <c r="OOO84" s="74"/>
      <c r="OOP84" s="605"/>
      <c r="OOQ84" s="605"/>
      <c r="OOR84" s="114"/>
      <c r="OOS84" s="74"/>
      <c r="OPE84" s="74"/>
      <c r="OPF84" s="605"/>
      <c r="OPG84" s="605"/>
      <c r="OPH84" s="114"/>
      <c r="OPI84" s="74"/>
      <c r="OPU84" s="74"/>
      <c r="OPV84" s="605"/>
      <c r="OPW84" s="605"/>
      <c r="OPX84" s="114"/>
      <c r="OPY84" s="74"/>
      <c r="OQK84" s="74"/>
      <c r="OQL84" s="605"/>
      <c r="OQM84" s="605"/>
      <c r="OQN84" s="114"/>
      <c r="OQO84" s="74"/>
      <c r="ORA84" s="74"/>
      <c r="ORB84" s="605"/>
      <c r="ORC84" s="605"/>
      <c r="ORD84" s="114"/>
      <c r="ORE84" s="74"/>
      <c r="ORQ84" s="74"/>
      <c r="ORR84" s="605"/>
      <c r="ORS84" s="605"/>
      <c r="ORT84" s="114"/>
      <c r="ORU84" s="74"/>
      <c r="OSG84" s="74"/>
      <c r="OSH84" s="605"/>
      <c r="OSI84" s="605"/>
      <c r="OSJ84" s="114"/>
      <c r="OSK84" s="74"/>
      <c r="OSW84" s="74"/>
      <c r="OSX84" s="605"/>
      <c r="OSY84" s="605"/>
      <c r="OSZ84" s="114"/>
      <c r="OTA84" s="74"/>
      <c r="OTM84" s="74"/>
      <c r="OTN84" s="605"/>
      <c r="OTO84" s="605"/>
      <c r="OTP84" s="114"/>
      <c r="OTQ84" s="74"/>
      <c r="OUC84" s="74"/>
      <c r="OUD84" s="605"/>
      <c r="OUE84" s="605"/>
      <c r="OUF84" s="114"/>
      <c r="OUG84" s="74"/>
      <c r="OUS84" s="74"/>
      <c r="OUT84" s="605"/>
      <c r="OUU84" s="605"/>
      <c r="OUV84" s="114"/>
      <c r="OUW84" s="74"/>
      <c r="OVI84" s="74"/>
      <c r="OVJ84" s="605"/>
      <c r="OVK84" s="605"/>
      <c r="OVL84" s="114"/>
      <c r="OVM84" s="74"/>
      <c r="OVY84" s="74"/>
      <c r="OVZ84" s="605"/>
      <c r="OWA84" s="605"/>
      <c r="OWB84" s="114"/>
      <c r="OWC84" s="74"/>
      <c r="OWO84" s="74"/>
      <c r="OWP84" s="605"/>
      <c r="OWQ84" s="605"/>
      <c r="OWR84" s="114"/>
      <c r="OWS84" s="74"/>
      <c r="OXE84" s="74"/>
      <c r="OXF84" s="605"/>
      <c r="OXG84" s="605"/>
      <c r="OXH84" s="114"/>
      <c r="OXI84" s="74"/>
      <c r="OXU84" s="74"/>
      <c r="OXV84" s="605"/>
      <c r="OXW84" s="605"/>
      <c r="OXX84" s="114"/>
      <c r="OXY84" s="74"/>
      <c r="OYK84" s="74"/>
      <c r="OYL84" s="605"/>
      <c r="OYM84" s="605"/>
      <c r="OYN84" s="114"/>
      <c r="OYO84" s="74"/>
      <c r="OZA84" s="74"/>
      <c r="OZB84" s="605"/>
      <c r="OZC84" s="605"/>
      <c r="OZD84" s="114"/>
      <c r="OZE84" s="74"/>
      <c r="OZQ84" s="74"/>
      <c r="OZR84" s="605"/>
      <c r="OZS84" s="605"/>
      <c r="OZT84" s="114"/>
      <c r="OZU84" s="74"/>
      <c r="PAG84" s="74"/>
      <c r="PAH84" s="605"/>
      <c r="PAI84" s="605"/>
      <c r="PAJ84" s="114"/>
      <c r="PAK84" s="74"/>
      <c r="PAW84" s="74"/>
      <c r="PAX84" s="605"/>
      <c r="PAY84" s="605"/>
      <c r="PAZ84" s="114"/>
      <c r="PBA84" s="74"/>
      <c r="PBM84" s="74"/>
      <c r="PBN84" s="605"/>
      <c r="PBO84" s="605"/>
      <c r="PBP84" s="114"/>
      <c r="PBQ84" s="74"/>
      <c r="PCC84" s="74"/>
      <c r="PCD84" s="605"/>
      <c r="PCE84" s="605"/>
      <c r="PCF84" s="114"/>
      <c r="PCG84" s="74"/>
      <c r="PCS84" s="74"/>
      <c r="PCT84" s="605"/>
      <c r="PCU84" s="605"/>
      <c r="PCV84" s="114"/>
      <c r="PCW84" s="74"/>
      <c r="PDI84" s="74"/>
      <c r="PDJ84" s="605"/>
      <c r="PDK84" s="605"/>
      <c r="PDL84" s="114"/>
      <c r="PDM84" s="74"/>
      <c r="PDY84" s="74"/>
      <c r="PDZ84" s="605"/>
      <c r="PEA84" s="605"/>
      <c r="PEB84" s="114"/>
      <c r="PEC84" s="74"/>
      <c r="PEO84" s="74"/>
      <c r="PEP84" s="605"/>
      <c r="PEQ84" s="605"/>
      <c r="PER84" s="114"/>
      <c r="PES84" s="74"/>
      <c r="PFE84" s="74"/>
      <c r="PFF84" s="605"/>
      <c r="PFG84" s="605"/>
      <c r="PFH84" s="114"/>
      <c r="PFI84" s="74"/>
      <c r="PFU84" s="74"/>
      <c r="PFV84" s="605"/>
      <c r="PFW84" s="605"/>
      <c r="PFX84" s="114"/>
      <c r="PFY84" s="74"/>
      <c r="PGK84" s="74"/>
      <c r="PGL84" s="605"/>
      <c r="PGM84" s="605"/>
      <c r="PGN84" s="114"/>
      <c r="PGO84" s="74"/>
      <c r="PHA84" s="74"/>
      <c r="PHB84" s="605"/>
      <c r="PHC84" s="605"/>
      <c r="PHD84" s="114"/>
      <c r="PHE84" s="74"/>
      <c r="PHQ84" s="74"/>
      <c r="PHR84" s="605"/>
      <c r="PHS84" s="605"/>
      <c r="PHT84" s="114"/>
      <c r="PHU84" s="74"/>
      <c r="PIG84" s="74"/>
      <c r="PIH84" s="605"/>
      <c r="PII84" s="605"/>
      <c r="PIJ84" s="114"/>
      <c r="PIK84" s="74"/>
      <c r="PIW84" s="74"/>
      <c r="PIX84" s="605"/>
      <c r="PIY84" s="605"/>
      <c r="PIZ84" s="114"/>
      <c r="PJA84" s="74"/>
      <c r="PJM84" s="74"/>
      <c r="PJN84" s="605"/>
      <c r="PJO84" s="605"/>
      <c r="PJP84" s="114"/>
      <c r="PJQ84" s="74"/>
      <c r="PKC84" s="74"/>
      <c r="PKD84" s="605"/>
      <c r="PKE84" s="605"/>
      <c r="PKF84" s="114"/>
      <c r="PKG84" s="74"/>
      <c r="PKS84" s="74"/>
      <c r="PKT84" s="605"/>
      <c r="PKU84" s="605"/>
      <c r="PKV84" s="114"/>
      <c r="PKW84" s="74"/>
      <c r="PLI84" s="74"/>
      <c r="PLJ84" s="605"/>
      <c r="PLK84" s="605"/>
      <c r="PLL84" s="114"/>
      <c r="PLM84" s="74"/>
      <c r="PLY84" s="74"/>
      <c r="PLZ84" s="605"/>
      <c r="PMA84" s="605"/>
      <c r="PMB84" s="114"/>
      <c r="PMC84" s="74"/>
      <c r="PMO84" s="74"/>
      <c r="PMP84" s="605"/>
      <c r="PMQ84" s="605"/>
      <c r="PMR84" s="114"/>
      <c r="PMS84" s="74"/>
      <c r="PNE84" s="74"/>
      <c r="PNF84" s="605"/>
      <c r="PNG84" s="605"/>
      <c r="PNH84" s="114"/>
      <c r="PNI84" s="74"/>
      <c r="PNU84" s="74"/>
      <c r="PNV84" s="605"/>
      <c r="PNW84" s="605"/>
      <c r="PNX84" s="114"/>
      <c r="PNY84" s="74"/>
      <c r="POK84" s="74"/>
      <c r="POL84" s="605"/>
      <c r="POM84" s="605"/>
      <c r="PON84" s="114"/>
      <c r="POO84" s="74"/>
      <c r="PPA84" s="74"/>
      <c r="PPB84" s="605"/>
      <c r="PPC84" s="605"/>
      <c r="PPD84" s="114"/>
      <c r="PPE84" s="74"/>
      <c r="PPQ84" s="74"/>
      <c r="PPR84" s="605"/>
      <c r="PPS84" s="605"/>
      <c r="PPT84" s="114"/>
      <c r="PPU84" s="74"/>
      <c r="PQG84" s="74"/>
      <c r="PQH84" s="605"/>
      <c r="PQI84" s="605"/>
      <c r="PQJ84" s="114"/>
      <c r="PQK84" s="74"/>
      <c r="PQW84" s="74"/>
      <c r="PQX84" s="605"/>
      <c r="PQY84" s="605"/>
      <c r="PQZ84" s="114"/>
      <c r="PRA84" s="74"/>
      <c r="PRM84" s="74"/>
      <c r="PRN84" s="605"/>
      <c r="PRO84" s="605"/>
      <c r="PRP84" s="114"/>
      <c r="PRQ84" s="74"/>
      <c r="PSC84" s="74"/>
      <c r="PSD84" s="605"/>
      <c r="PSE84" s="605"/>
      <c r="PSF84" s="114"/>
      <c r="PSG84" s="74"/>
      <c r="PSS84" s="74"/>
      <c r="PST84" s="605"/>
      <c r="PSU84" s="605"/>
      <c r="PSV84" s="114"/>
      <c r="PSW84" s="74"/>
      <c r="PTI84" s="74"/>
      <c r="PTJ84" s="605"/>
      <c r="PTK84" s="605"/>
      <c r="PTL84" s="114"/>
      <c r="PTM84" s="74"/>
      <c r="PTY84" s="74"/>
      <c r="PTZ84" s="605"/>
      <c r="PUA84" s="605"/>
      <c r="PUB84" s="114"/>
      <c r="PUC84" s="74"/>
      <c r="PUO84" s="74"/>
      <c r="PUP84" s="605"/>
      <c r="PUQ84" s="605"/>
      <c r="PUR84" s="114"/>
      <c r="PUS84" s="74"/>
      <c r="PVE84" s="74"/>
      <c r="PVF84" s="605"/>
      <c r="PVG84" s="605"/>
      <c r="PVH84" s="114"/>
      <c r="PVI84" s="74"/>
      <c r="PVU84" s="74"/>
      <c r="PVV84" s="605"/>
      <c r="PVW84" s="605"/>
      <c r="PVX84" s="114"/>
      <c r="PVY84" s="74"/>
      <c r="PWK84" s="74"/>
      <c r="PWL84" s="605"/>
      <c r="PWM84" s="605"/>
      <c r="PWN84" s="114"/>
      <c r="PWO84" s="74"/>
      <c r="PXA84" s="74"/>
      <c r="PXB84" s="605"/>
      <c r="PXC84" s="605"/>
      <c r="PXD84" s="114"/>
      <c r="PXE84" s="74"/>
      <c r="PXQ84" s="74"/>
      <c r="PXR84" s="605"/>
      <c r="PXS84" s="605"/>
      <c r="PXT84" s="114"/>
      <c r="PXU84" s="74"/>
      <c r="PYG84" s="74"/>
      <c r="PYH84" s="605"/>
      <c r="PYI84" s="605"/>
      <c r="PYJ84" s="114"/>
      <c r="PYK84" s="74"/>
      <c r="PYW84" s="74"/>
      <c r="PYX84" s="605"/>
      <c r="PYY84" s="605"/>
      <c r="PYZ84" s="114"/>
      <c r="PZA84" s="74"/>
      <c r="PZM84" s="74"/>
      <c r="PZN84" s="605"/>
      <c r="PZO84" s="605"/>
      <c r="PZP84" s="114"/>
      <c r="PZQ84" s="74"/>
      <c r="QAC84" s="74"/>
      <c r="QAD84" s="605"/>
      <c r="QAE84" s="605"/>
      <c r="QAF84" s="114"/>
      <c r="QAG84" s="74"/>
      <c r="QAS84" s="74"/>
      <c r="QAT84" s="605"/>
      <c r="QAU84" s="605"/>
      <c r="QAV84" s="114"/>
      <c r="QAW84" s="74"/>
      <c r="QBI84" s="74"/>
      <c r="QBJ84" s="605"/>
      <c r="QBK84" s="605"/>
      <c r="QBL84" s="114"/>
      <c r="QBM84" s="74"/>
      <c r="QBY84" s="74"/>
      <c r="QBZ84" s="605"/>
      <c r="QCA84" s="605"/>
      <c r="QCB84" s="114"/>
      <c r="QCC84" s="74"/>
      <c r="QCO84" s="74"/>
      <c r="QCP84" s="605"/>
      <c r="QCQ84" s="605"/>
      <c r="QCR84" s="114"/>
      <c r="QCS84" s="74"/>
      <c r="QDE84" s="74"/>
      <c r="QDF84" s="605"/>
      <c r="QDG84" s="605"/>
      <c r="QDH84" s="114"/>
      <c r="QDI84" s="74"/>
      <c r="QDU84" s="74"/>
      <c r="QDV84" s="605"/>
      <c r="QDW84" s="605"/>
      <c r="QDX84" s="114"/>
      <c r="QDY84" s="74"/>
      <c r="QEK84" s="74"/>
      <c r="QEL84" s="605"/>
      <c r="QEM84" s="605"/>
      <c r="QEN84" s="114"/>
      <c r="QEO84" s="74"/>
      <c r="QFA84" s="74"/>
      <c r="QFB84" s="605"/>
      <c r="QFC84" s="605"/>
      <c r="QFD84" s="114"/>
      <c r="QFE84" s="74"/>
      <c r="QFQ84" s="74"/>
      <c r="QFR84" s="605"/>
      <c r="QFS84" s="605"/>
      <c r="QFT84" s="114"/>
      <c r="QFU84" s="74"/>
      <c r="QGG84" s="74"/>
      <c r="QGH84" s="605"/>
      <c r="QGI84" s="605"/>
      <c r="QGJ84" s="114"/>
      <c r="QGK84" s="74"/>
      <c r="QGW84" s="74"/>
      <c r="QGX84" s="605"/>
      <c r="QGY84" s="605"/>
      <c r="QGZ84" s="114"/>
      <c r="QHA84" s="74"/>
      <c r="QHM84" s="74"/>
      <c r="QHN84" s="605"/>
      <c r="QHO84" s="605"/>
      <c r="QHP84" s="114"/>
      <c r="QHQ84" s="74"/>
      <c r="QIC84" s="74"/>
      <c r="QID84" s="605"/>
      <c r="QIE84" s="605"/>
      <c r="QIF84" s="114"/>
      <c r="QIG84" s="74"/>
      <c r="QIS84" s="74"/>
      <c r="QIT84" s="605"/>
      <c r="QIU84" s="605"/>
      <c r="QIV84" s="114"/>
      <c r="QIW84" s="74"/>
      <c r="QJI84" s="74"/>
      <c r="QJJ84" s="605"/>
      <c r="QJK84" s="605"/>
      <c r="QJL84" s="114"/>
      <c r="QJM84" s="74"/>
      <c r="QJY84" s="74"/>
      <c r="QJZ84" s="605"/>
      <c r="QKA84" s="605"/>
      <c r="QKB84" s="114"/>
      <c r="QKC84" s="74"/>
      <c r="QKO84" s="74"/>
      <c r="QKP84" s="605"/>
      <c r="QKQ84" s="605"/>
      <c r="QKR84" s="114"/>
      <c r="QKS84" s="74"/>
      <c r="QLE84" s="74"/>
      <c r="QLF84" s="605"/>
      <c r="QLG84" s="605"/>
      <c r="QLH84" s="114"/>
      <c r="QLI84" s="74"/>
      <c r="QLU84" s="74"/>
      <c r="QLV84" s="605"/>
      <c r="QLW84" s="605"/>
      <c r="QLX84" s="114"/>
      <c r="QLY84" s="74"/>
      <c r="QMK84" s="74"/>
      <c r="QML84" s="605"/>
      <c r="QMM84" s="605"/>
      <c r="QMN84" s="114"/>
      <c r="QMO84" s="74"/>
      <c r="QNA84" s="74"/>
      <c r="QNB84" s="605"/>
      <c r="QNC84" s="605"/>
      <c r="QND84" s="114"/>
      <c r="QNE84" s="74"/>
      <c r="QNQ84" s="74"/>
      <c r="QNR84" s="605"/>
      <c r="QNS84" s="605"/>
      <c r="QNT84" s="114"/>
      <c r="QNU84" s="74"/>
      <c r="QOG84" s="74"/>
      <c r="QOH84" s="605"/>
      <c r="QOI84" s="605"/>
      <c r="QOJ84" s="114"/>
      <c r="QOK84" s="74"/>
      <c r="QOW84" s="74"/>
      <c r="QOX84" s="605"/>
      <c r="QOY84" s="605"/>
      <c r="QOZ84" s="114"/>
      <c r="QPA84" s="74"/>
      <c r="QPM84" s="74"/>
      <c r="QPN84" s="605"/>
      <c r="QPO84" s="605"/>
      <c r="QPP84" s="114"/>
      <c r="QPQ84" s="74"/>
      <c r="QQC84" s="74"/>
      <c r="QQD84" s="605"/>
      <c r="QQE84" s="605"/>
      <c r="QQF84" s="114"/>
      <c r="QQG84" s="74"/>
      <c r="QQS84" s="74"/>
      <c r="QQT84" s="605"/>
      <c r="QQU84" s="605"/>
      <c r="QQV84" s="114"/>
      <c r="QQW84" s="74"/>
      <c r="QRI84" s="74"/>
      <c r="QRJ84" s="605"/>
      <c r="QRK84" s="605"/>
      <c r="QRL84" s="114"/>
      <c r="QRM84" s="74"/>
      <c r="QRY84" s="74"/>
      <c r="QRZ84" s="605"/>
      <c r="QSA84" s="605"/>
      <c r="QSB84" s="114"/>
      <c r="QSC84" s="74"/>
      <c r="QSO84" s="74"/>
      <c r="QSP84" s="605"/>
      <c r="QSQ84" s="605"/>
      <c r="QSR84" s="114"/>
      <c r="QSS84" s="74"/>
      <c r="QTE84" s="74"/>
      <c r="QTF84" s="605"/>
      <c r="QTG84" s="605"/>
      <c r="QTH84" s="114"/>
      <c r="QTI84" s="74"/>
      <c r="QTU84" s="74"/>
      <c r="QTV84" s="605"/>
      <c r="QTW84" s="605"/>
      <c r="QTX84" s="114"/>
      <c r="QTY84" s="74"/>
      <c r="QUK84" s="74"/>
      <c r="QUL84" s="605"/>
      <c r="QUM84" s="605"/>
      <c r="QUN84" s="114"/>
      <c r="QUO84" s="74"/>
      <c r="QVA84" s="74"/>
      <c r="QVB84" s="605"/>
      <c r="QVC84" s="605"/>
      <c r="QVD84" s="114"/>
      <c r="QVE84" s="74"/>
      <c r="QVQ84" s="74"/>
      <c r="QVR84" s="605"/>
      <c r="QVS84" s="605"/>
      <c r="QVT84" s="114"/>
      <c r="QVU84" s="74"/>
      <c r="QWG84" s="74"/>
      <c r="QWH84" s="605"/>
      <c r="QWI84" s="605"/>
      <c r="QWJ84" s="114"/>
      <c r="QWK84" s="74"/>
      <c r="QWW84" s="74"/>
      <c r="QWX84" s="605"/>
      <c r="QWY84" s="605"/>
      <c r="QWZ84" s="114"/>
      <c r="QXA84" s="74"/>
      <c r="QXM84" s="74"/>
      <c r="QXN84" s="605"/>
      <c r="QXO84" s="605"/>
      <c r="QXP84" s="114"/>
      <c r="QXQ84" s="74"/>
      <c r="QYC84" s="74"/>
      <c r="QYD84" s="605"/>
      <c r="QYE84" s="605"/>
      <c r="QYF84" s="114"/>
      <c r="QYG84" s="74"/>
      <c r="QYS84" s="74"/>
      <c r="QYT84" s="605"/>
      <c r="QYU84" s="605"/>
      <c r="QYV84" s="114"/>
      <c r="QYW84" s="74"/>
      <c r="QZI84" s="74"/>
      <c r="QZJ84" s="605"/>
      <c r="QZK84" s="605"/>
      <c r="QZL84" s="114"/>
      <c r="QZM84" s="74"/>
      <c r="QZY84" s="74"/>
      <c r="QZZ84" s="605"/>
      <c r="RAA84" s="605"/>
      <c r="RAB84" s="114"/>
      <c r="RAC84" s="74"/>
      <c r="RAO84" s="74"/>
      <c r="RAP84" s="605"/>
      <c r="RAQ84" s="605"/>
      <c r="RAR84" s="114"/>
      <c r="RAS84" s="74"/>
      <c r="RBE84" s="74"/>
      <c r="RBF84" s="605"/>
      <c r="RBG84" s="605"/>
      <c r="RBH84" s="114"/>
      <c r="RBI84" s="74"/>
      <c r="RBU84" s="74"/>
      <c r="RBV84" s="605"/>
      <c r="RBW84" s="605"/>
      <c r="RBX84" s="114"/>
      <c r="RBY84" s="74"/>
      <c r="RCK84" s="74"/>
      <c r="RCL84" s="605"/>
      <c r="RCM84" s="605"/>
      <c r="RCN84" s="114"/>
      <c r="RCO84" s="74"/>
      <c r="RDA84" s="74"/>
      <c r="RDB84" s="605"/>
      <c r="RDC84" s="605"/>
      <c r="RDD84" s="114"/>
      <c r="RDE84" s="74"/>
      <c r="RDQ84" s="74"/>
      <c r="RDR84" s="605"/>
      <c r="RDS84" s="605"/>
      <c r="RDT84" s="114"/>
      <c r="RDU84" s="74"/>
      <c r="REG84" s="74"/>
      <c r="REH84" s="605"/>
      <c r="REI84" s="605"/>
      <c r="REJ84" s="114"/>
      <c r="REK84" s="74"/>
      <c r="REW84" s="74"/>
      <c r="REX84" s="605"/>
      <c r="REY84" s="605"/>
      <c r="REZ84" s="114"/>
      <c r="RFA84" s="74"/>
      <c r="RFM84" s="74"/>
      <c r="RFN84" s="605"/>
      <c r="RFO84" s="605"/>
      <c r="RFP84" s="114"/>
      <c r="RFQ84" s="74"/>
      <c r="RGC84" s="74"/>
      <c r="RGD84" s="605"/>
      <c r="RGE84" s="605"/>
      <c r="RGF84" s="114"/>
      <c r="RGG84" s="74"/>
      <c r="RGS84" s="74"/>
      <c r="RGT84" s="605"/>
      <c r="RGU84" s="605"/>
      <c r="RGV84" s="114"/>
      <c r="RGW84" s="74"/>
      <c r="RHI84" s="74"/>
      <c r="RHJ84" s="605"/>
      <c r="RHK84" s="605"/>
      <c r="RHL84" s="114"/>
      <c r="RHM84" s="74"/>
      <c r="RHY84" s="74"/>
      <c r="RHZ84" s="605"/>
      <c r="RIA84" s="605"/>
      <c r="RIB84" s="114"/>
      <c r="RIC84" s="74"/>
      <c r="RIO84" s="74"/>
      <c r="RIP84" s="605"/>
      <c r="RIQ84" s="605"/>
      <c r="RIR84" s="114"/>
      <c r="RIS84" s="74"/>
      <c r="RJE84" s="74"/>
      <c r="RJF84" s="605"/>
      <c r="RJG84" s="605"/>
      <c r="RJH84" s="114"/>
      <c r="RJI84" s="74"/>
      <c r="RJU84" s="74"/>
      <c r="RJV84" s="605"/>
      <c r="RJW84" s="605"/>
      <c r="RJX84" s="114"/>
      <c r="RJY84" s="74"/>
      <c r="RKK84" s="74"/>
      <c r="RKL84" s="605"/>
      <c r="RKM84" s="605"/>
      <c r="RKN84" s="114"/>
      <c r="RKO84" s="74"/>
      <c r="RLA84" s="74"/>
      <c r="RLB84" s="605"/>
      <c r="RLC84" s="605"/>
      <c r="RLD84" s="114"/>
      <c r="RLE84" s="74"/>
      <c r="RLQ84" s="74"/>
      <c r="RLR84" s="605"/>
      <c r="RLS84" s="605"/>
      <c r="RLT84" s="114"/>
      <c r="RLU84" s="74"/>
      <c r="RMG84" s="74"/>
      <c r="RMH84" s="605"/>
      <c r="RMI84" s="605"/>
      <c r="RMJ84" s="114"/>
      <c r="RMK84" s="74"/>
      <c r="RMW84" s="74"/>
      <c r="RMX84" s="605"/>
      <c r="RMY84" s="605"/>
      <c r="RMZ84" s="114"/>
      <c r="RNA84" s="74"/>
      <c r="RNM84" s="74"/>
      <c r="RNN84" s="605"/>
      <c r="RNO84" s="605"/>
      <c r="RNP84" s="114"/>
      <c r="RNQ84" s="74"/>
      <c r="ROC84" s="74"/>
      <c r="ROD84" s="605"/>
      <c r="ROE84" s="605"/>
      <c r="ROF84" s="114"/>
      <c r="ROG84" s="74"/>
      <c r="ROS84" s="74"/>
      <c r="ROT84" s="605"/>
      <c r="ROU84" s="605"/>
      <c r="ROV84" s="114"/>
      <c r="ROW84" s="74"/>
      <c r="RPI84" s="74"/>
      <c r="RPJ84" s="605"/>
      <c r="RPK84" s="605"/>
      <c r="RPL84" s="114"/>
      <c r="RPM84" s="74"/>
      <c r="RPY84" s="74"/>
      <c r="RPZ84" s="605"/>
      <c r="RQA84" s="605"/>
      <c r="RQB84" s="114"/>
      <c r="RQC84" s="74"/>
      <c r="RQO84" s="74"/>
      <c r="RQP84" s="605"/>
      <c r="RQQ84" s="605"/>
      <c r="RQR84" s="114"/>
      <c r="RQS84" s="74"/>
      <c r="RRE84" s="74"/>
      <c r="RRF84" s="605"/>
      <c r="RRG84" s="605"/>
      <c r="RRH84" s="114"/>
      <c r="RRI84" s="74"/>
      <c r="RRU84" s="74"/>
      <c r="RRV84" s="605"/>
      <c r="RRW84" s="605"/>
      <c r="RRX84" s="114"/>
      <c r="RRY84" s="74"/>
      <c r="RSK84" s="74"/>
      <c r="RSL84" s="605"/>
      <c r="RSM84" s="605"/>
      <c r="RSN84" s="114"/>
      <c r="RSO84" s="74"/>
      <c r="RTA84" s="74"/>
      <c r="RTB84" s="605"/>
      <c r="RTC84" s="605"/>
      <c r="RTD84" s="114"/>
      <c r="RTE84" s="74"/>
      <c r="RTQ84" s="74"/>
      <c r="RTR84" s="605"/>
      <c r="RTS84" s="605"/>
      <c r="RTT84" s="114"/>
      <c r="RTU84" s="74"/>
      <c r="RUG84" s="74"/>
      <c r="RUH84" s="605"/>
      <c r="RUI84" s="605"/>
      <c r="RUJ84" s="114"/>
      <c r="RUK84" s="74"/>
      <c r="RUW84" s="74"/>
      <c r="RUX84" s="605"/>
      <c r="RUY84" s="605"/>
      <c r="RUZ84" s="114"/>
      <c r="RVA84" s="74"/>
      <c r="RVM84" s="74"/>
      <c r="RVN84" s="605"/>
      <c r="RVO84" s="605"/>
      <c r="RVP84" s="114"/>
      <c r="RVQ84" s="74"/>
      <c r="RWC84" s="74"/>
      <c r="RWD84" s="605"/>
      <c r="RWE84" s="605"/>
      <c r="RWF84" s="114"/>
      <c r="RWG84" s="74"/>
      <c r="RWS84" s="74"/>
      <c r="RWT84" s="605"/>
      <c r="RWU84" s="605"/>
      <c r="RWV84" s="114"/>
      <c r="RWW84" s="74"/>
      <c r="RXI84" s="74"/>
      <c r="RXJ84" s="605"/>
      <c r="RXK84" s="605"/>
      <c r="RXL84" s="114"/>
      <c r="RXM84" s="74"/>
      <c r="RXY84" s="74"/>
      <c r="RXZ84" s="605"/>
      <c r="RYA84" s="605"/>
      <c r="RYB84" s="114"/>
      <c r="RYC84" s="74"/>
      <c r="RYO84" s="74"/>
      <c r="RYP84" s="605"/>
      <c r="RYQ84" s="605"/>
      <c r="RYR84" s="114"/>
      <c r="RYS84" s="74"/>
      <c r="RZE84" s="74"/>
      <c r="RZF84" s="605"/>
      <c r="RZG84" s="605"/>
      <c r="RZH84" s="114"/>
      <c r="RZI84" s="74"/>
      <c r="RZU84" s="74"/>
      <c r="RZV84" s="605"/>
      <c r="RZW84" s="605"/>
      <c r="RZX84" s="114"/>
      <c r="RZY84" s="74"/>
      <c r="SAK84" s="74"/>
      <c r="SAL84" s="605"/>
      <c r="SAM84" s="605"/>
      <c r="SAN84" s="114"/>
      <c r="SAO84" s="74"/>
      <c r="SBA84" s="74"/>
      <c r="SBB84" s="605"/>
      <c r="SBC84" s="605"/>
      <c r="SBD84" s="114"/>
      <c r="SBE84" s="74"/>
      <c r="SBQ84" s="74"/>
      <c r="SBR84" s="605"/>
      <c r="SBS84" s="605"/>
      <c r="SBT84" s="114"/>
      <c r="SBU84" s="74"/>
      <c r="SCG84" s="74"/>
      <c r="SCH84" s="605"/>
      <c r="SCI84" s="605"/>
      <c r="SCJ84" s="114"/>
      <c r="SCK84" s="74"/>
      <c r="SCW84" s="74"/>
      <c r="SCX84" s="605"/>
      <c r="SCY84" s="605"/>
      <c r="SCZ84" s="114"/>
      <c r="SDA84" s="74"/>
      <c r="SDM84" s="74"/>
      <c r="SDN84" s="605"/>
      <c r="SDO84" s="605"/>
      <c r="SDP84" s="114"/>
      <c r="SDQ84" s="74"/>
      <c r="SEC84" s="74"/>
      <c r="SED84" s="605"/>
      <c r="SEE84" s="605"/>
      <c r="SEF84" s="114"/>
      <c r="SEG84" s="74"/>
      <c r="SES84" s="74"/>
      <c r="SET84" s="605"/>
      <c r="SEU84" s="605"/>
      <c r="SEV84" s="114"/>
      <c r="SEW84" s="74"/>
      <c r="SFI84" s="74"/>
      <c r="SFJ84" s="605"/>
      <c r="SFK84" s="605"/>
      <c r="SFL84" s="114"/>
      <c r="SFM84" s="74"/>
      <c r="SFY84" s="74"/>
      <c r="SFZ84" s="605"/>
      <c r="SGA84" s="605"/>
      <c r="SGB84" s="114"/>
      <c r="SGC84" s="74"/>
      <c r="SGO84" s="74"/>
      <c r="SGP84" s="605"/>
      <c r="SGQ84" s="605"/>
      <c r="SGR84" s="114"/>
      <c r="SGS84" s="74"/>
      <c r="SHE84" s="74"/>
      <c r="SHF84" s="605"/>
      <c r="SHG84" s="605"/>
      <c r="SHH84" s="114"/>
      <c r="SHI84" s="74"/>
      <c r="SHU84" s="74"/>
      <c r="SHV84" s="605"/>
      <c r="SHW84" s="605"/>
      <c r="SHX84" s="114"/>
      <c r="SHY84" s="74"/>
      <c r="SIK84" s="74"/>
      <c r="SIL84" s="605"/>
      <c r="SIM84" s="605"/>
      <c r="SIN84" s="114"/>
      <c r="SIO84" s="74"/>
      <c r="SJA84" s="74"/>
      <c r="SJB84" s="605"/>
      <c r="SJC84" s="605"/>
      <c r="SJD84" s="114"/>
      <c r="SJE84" s="74"/>
      <c r="SJQ84" s="74"/>
      <c r="SJR84" s="605"/>
      <c r="SJS84" s="605"/>
      <c r="SJT84" s="114"/>
      <c r="SJU84" s="74"/>
      <c r="SKG84" s="74"/>
      <c r="SKH84" s="605"/>
      <c r="SKI84" s="605"/>
      <c r="SKJ84" s="114"/>
      <c r="SKK84" s="74"/>
      <c r="SKW84" s="74"/>
      <c r="SKX84" s="605"/>
      <c r="SKY84" s="605"/>
      <c r="SKZ84" s="114"/>
      <c r="SLA84" s="74"/>
      <c r="SLM84" s="74"/>
      <c r="SLN84" s="605"/>
      <c r="SLO84" s="605"/>
      <c r="SLP84" s="114"/>
      <c r="SLQ84" s="74"/>
      <c r="SMC84" s="74"/>
      <c r="SMD84" s="605"/>
      <c r="SME84" s="605"/>
      <c r="SMF84" s="114"/>
      <c r="SMG84" s="74"/>
      <c r="SMS84" s="74"/>
      <c r="SMT84" s="605"/>
      <c r="SMU84" s="605"/>
      <c r="SMV84" s="114"/>
      <c r="SMW84" s="74"/>
      <c r="SNI84" s="74"/>
      <c r="SNJ84" s="605"/>
      <c r="SNK84" s="605"/>
      <c r="SNL84" s="114"/>
      <c r="SNM84" s="74"/>
      <c r="SNY84" s="74"/>
      <c r="SNZ84" s="605"/>
      <c r="SOA84" s="605"/>
      <c r="SOB84" s="114"/>
      <c r="SOC84" s="74"/>
      <c r="SOO84" s="74"/>
      <c r="SOP84" s="605"/>
      <c r="SOQ84" s="605"/>
      <c r="SOR84" s="114"/>
      <c r="SOS84" s="74"/>
      <c r="SPE84" s="74"/>
      <c r="SPF84" s="605"/>
      <c r="SPG84" s="605"/>
      <c r="SPH84" s="114"/>
      <c r="SPI84" s="74"/>
      <c r="SPU84" s="74"/>
      <c r="SPV84" s="605"/>
      <c r="SPW84" s="605"/>
      <c r="SPX84" s="114"/>
      <c r="SPY84" s="74"/>
      <c r="SQK84" s="74"/>
      <c r="SQL84" s="605"/>
      <c r="SQM84" s="605"/>
      <c r="SQN84" s="114"/>
      <c r="SQO84" s="74"/>
      <c r="SRA84" s="74"/>
      <c r="SRB84" s="605"/>
      <c r="SRC84" s="605"/>
      <c r="SRD84" s="114"/>
      <c r="SRE84" s="74"/>
      <c r="SRQ84" s="74"/>
      <c r="SRR84" s="605"/>
      <c r="SRS84" s="605"/>
      <c r="SRT84" s="114"/>
      <c r="SRU84" s="74"/>
      <c r="SSG84" s="74"/>
      <c r="SSH84" s="605"/>
      <c r="SSI84" s="605"/>
      <c r="SSJ84" s="114"/>
      <c r="SSK84" s="74"/>
      <c r="SSW84" s="74"/>
      <c r="SSX84" s="605"/>
      <c r="SSY84" s="605"/>
      <c r="SSZ84" s="114"/>
      <c r="STA84" s="74"/>
      <c r="STM84" s="74"/>
      <c r="STN84" s="605"/>
      <c r="STO84" s="605"/>
      <c r="STP84" s="114"/>
      <c r="STQ84" s="74"/>
      <c r="SUC84" s="74"/>
      <c r="SUD84" s="605"/>
      <c r="SUE84" s="605"/>
      <c r="SUF84" s="114"/>
      <c r="SUG84" s="74"/>
      <c r="SUS84" s="74"/>
      <c r="SUT84" s="605"/>
      <c r="SUU84" s="605"/>
      <c r="SUV84" s="114"/>
      <c r="SUW84" s="74"/>
      <c r="SVI84" s="74"/>
      <c r="SVJ84" s="605"/>
      <c r="SVK84" s="605"/>
      <c r="SVL84" s="114"/>
      <c r="SVM84" s="74"/>
      <c r="SVY84" s="74"/>
      <c r="SVZ84" s="605"/>
      <c r="SWA84" s="605"/>
      <c r="SWB84" s="114"/>
      <c r="SWC84" s="74"/>
      <c r="SWO84" s="74"/>
      <c r="SWP84" s="605"/>
      <c r="SWQ84" s="605"/>
      <c r="SWR84" s="114"/>
      <c r="SWS84" s="74"/>
      <c r="SXE84" s="74"/>
      <c r="SXF84" s="605"/>
      <c r="SXG84" s="605"/>
      <c r="SXH84" s="114"/>
      <c r="SXI84" s="74"/>
      <c r="SXU84" s="74"/>
      <c r="SXV84" s="605"/>
      <c r="SXW84" s="605"/>
      <c r="SXX84" s="114"/>
      <c r="SXY84" s="74"/>
      <c r="SYK84" s="74"/>
      <c r="SYL84" s="605"/>
      <c r="SYM84" s="605"/>
      <c r="SYN84" s="114"/>
      <c r="SYO84" s="74"/>
      <c r="SZA84" s="74"/>
      <c r="SZB84" s="605"/>
      <c r="SZC84" s="605"/>
      <c r="SZD84" s="114"/>
      <c r="SZE84" s="74"/>
      <c r="SZQ84" s="74"/>
      <c r="SZR84" s="605"/>
      <c r="SZS84" s="605"/>
      <c r="SZT84" s="114"/>
      <c r="SZU84" s="74"/>
      <c r="TAG84" s="74"/>
      <c r="TAH84" s="605"/>
      <c r="TAI84" s="605"/>
      <c r="TAJ84" s="114"/>
      <c r="TAK84" s="74"/>
      <c r="TAW84" s="74"/>
      <c r="TAX84" s="605"/>
      <c r="TAY84" s="605"/>
      <c r="TAZ84" s="114"/>
      <c r="TBA84" s="74"/>
      <c r="TBM84" s="74"/>
      <c r="TBN84" s="605"/>
      <c r="TBO84" s="605"/>
      <c r="TBP84" s="114"/>
      <c r="TBQ84" s="74"/>
      <c r="TCC84" s="74"/>
      <c r="TCD84" s="605"/>
      <c r="TCE84" s="605"/>
      <c r="TCF84" s="114"/>
      <c r="TCG84" s="74"/>
      <c r="TCS84" s="74"/>
      <c r="TCT84" s="605"/>
      <c r="TCU84" s="605"/>
      <c r="TCV84" s="114"/>
      <c r="TCW84" s="74"/>
      <c r="TDI84" s="74"/>
      <c r="TDJ84" s="605"/>
      <c r="TDK84" s="605"/>
      <c r="TDL84" s="114"/>
      <c r="TDM84" s="74"/>
      <c r="TDY84" s="74"/>
      <c r="TDZ84" s="605"/>
      <c r="TEA84" s="605"/>
      <c r="TEB84" s="114"/>
      <c r="TEC84" s="74"/>
      <c r="TEO84" s="74"/>
      <c r="TEP84" s="605"/>
      <c r="TEQ84" s="605"/>
      <c r="TER84" s="114"/>
      <c r="TES84" s="74"/>
      <c r="TFE84" s="74"/>
      <c r="TFF84" s="605"/>
      <c r="TFG84" s="605"/>
      <c r="TFH84" s="114"/>
      <c r="TFI84" s="74"/>
      <c r="TFU84" s="74"/>
      <c r="TFV84" s="605"/>
      <c r="TFW84" s="605"/>
      <c r="TFX84" s="114"/>
      <c r="TFY84" s="74"/>
      <c r="TGK84" s="74"/>
      <c r="TGL84" s="605"/>
      <c r="TGM84" s="605"/>
      <c r="TGN84" s="114"/>
      <c r="TGO84" s="74"/>
      <c r="THA84" s="74"/>
      <c r="THB84" s="605"/>
      <c r="THC84" s="605"/>
      <c r="THD84" s="114"/>
      <c r="THE84" s="74"/>
      <c r="THQ84" s="74"/>
      <c r="THR84" s="605"/>
      <c r="THS84" s="605"/>
      <c r="THT84" s="114"/>
      <c r="THU84" s="74"/>
      <c r="TIG84" s="74"/>
      <c r="TIH84" s="605"/>
      <c r="TII84" s="605"/>
      <c r="TIJ84" s="114"/>
      <c r="TIK84" s="74"/>
      <c r="TIW84" s="74"/>
      <c r="TIX84" s="605"/>
      <c r="TIY84" s="605"/>
      <c r="TIZ84" s="114"/>
      <c r="TJA84" s="74"/>
      <c r="TJM84" s="74"/>
      <c r="TJN84" s="605"/>
      <c r="TJO84" s="605"/>
      <c r="TJP84" s="114"/>
      <c r="TJQ84" s="74"/>
      <c r="TKC84" s="74"/>
      <c r="TKD84" s="605"/>
      <c r="TKE84" s="605"/>
      <c r="TKF84" s="114"/>
      <c r="TKG84" s="74"/>
      <c r="TKS84" s="74"/>
      <c r="TKT84" s="605"/>
      <c r="TKU84" s="605"/>
      <c r="TKV84" s="114"/>
      <c r="TKW84" s="74"/>
      <c r="TLI84" s="74"/>
      <c r="TLJ84" s="605"/>
      <c r="TLK84" s="605"/>
      <c r="TLL84" s="114"/>
      <c r="TLM84" s="74"/>
      <c r="TLY84" s="74"/>
      <c r="TLZ84" s="605"/>
      <c r="TMA84" s="605"/>
      <c r="TMB84" s="114"/>
      <c r="TMC84" s="74"/>
      <c r="TMO84" s="74"/>
      <c r="TMP84" s="605"/>
      <c r="TMQ84" s="605"/>
      <c r="TMR84" s="114"/>
      <c r="TMS84" s="74"/>
      <c r="TNE84" s="74"/>
      <c r="TNF84" s="605"/>
      <c r="TNG84" s="605"/>
      <c r="TNH84" s="114"/>
      <c r="TNI84" s="74"/>
      <c r="TNU84" s="74"/>
      <c r="TNV84" s="605"/>
      <c r="TNW84" s="605"/>
      <c r="TNX84" s="114"/>
      <c r="TNY84" s="74"/>
      <c r="TOK84" s="74"/>
      <c r="TOL84" s="605"/>
      <c r="TOM84" s="605"/>
      <c r="TON84" s="114"/>
      <c r="TOO84" s="74"/>
      <c r="TPA84" s="74"/>
      <c r="TPB84" s="605"/>
      <c r="TPC84" s="605"/>
      <c r="TPD84" s="114"/>
      <c r="TPE84" s="74"/>
      <c r="TPQ84" s="74"/>
      <c r="TPR84" s="605"/>
      <c r="TPS84" s="605"/>
      <c r="TPT84" s="114"/>
      <c r="TPU84" s="74"/>
      <c r="TQG84" s="74"/>
      <c r="TQH84" s="605"/>
      <c r="TQI84" s="605"/>
      <c r="TQJ84" s="114"/>
      <c r="TQK84" s="74"/>
      <c r="TQW84" s="74"/>
      <c r="TQX84" s="605"/>
      <c r="TQY84" s="605"/>
      <c r="TQZ84" s="114"/>
      <c r="TRA84" s="74"/>
      <c r="TRM84" s="74"/>
      <c r="TRN84" s="605"/>
      <c r="TRO84" s="605"/>
      <c r="TRP84" s="114"/>
      <c r="TRQ84" s="74"/>
      <c r="TSC84" s="74"/>
      <c r="TSD84" s="605"/>
      <c r="TSE84" s="605"/>
      <c r="TSF84" s="114"/>
      <c r="TSG84" s="74"/>
      <c r="TSS84" s="74"/>
      <c r="TST84" s="605"/>
      <c r="TSU84" s="605"/>
      <c r="TSV84" s="114"/>
      <c r="TSW84" s="74"/>
      <c r="TTI84" s="74"/>
      <c r="TTJ84" s="605"/>
      <c r="TTK84" s="605"/>
      <c r="TTL84" s="114"/>
      <c r="TTM84" s="74"/>
      <c r="TTY84" s="74"/>
      <c r="TTZ84" s="605"/>
      <c r="TUA84" s="605"/>
      <c r="TUB84" s="114"/>
      <c r="TUC84" s="74"/>
      <c r="TUO84" s="74"/>
      <c r="TUP84" s="605"/>
      <c r="TUQ84" s="605"/>
      <c r="TUR84" s="114"/>
      <c r="TUS84" s="74"/>
      <c r="TVE84" s="74"/>
      <c r="TVF84" s="605"/>
      <c r="TVG84" s="605"/>
      <c r="TVH84" s="114"/>
      <c r="TVI84" s="74"/>
      <c r="TVU84" s="74"/>
      <c r="TVV84" s="605"/>
      <c r="TVW84" s="605"/>
      <c r="TVX84" s="114"/>
      <c r="TVY84" s="74"/>
      <c r="TWK84" s="74"/>
      <c r="TWL84" s="605"/>
      <c r="TWM84" s="605"/>
      <c r="TWN84" s="114"/>
      <c r="TWO84" s="74"/>
      <c r="TXA84" s="74"/>
      <c r="TXB84" s="605"/>
      <c r="TXC84" s="605"/>
      <c r="TXD84" s="114"/>
      <c r="TXE84" s="74"/>
      <c r="TXQ84" s="74"/>
      <c r="TXR84" s="605"/>
      <c r="TXS84" s="605"/>
      <c r="TXT84" s="114"/>
      <c r="TXU84" s="74"/>
      <c r="TYG84" s="74"/>
      <c r="TYH84" s="605"/>
      <c r="TYI84" s="605"/>
      <c r="TYJ84" s="114"/>
      <c r="TYK84" s="74"/>
      <c r="TYW84" s="74"/>
      <c r="TYX84" s="605"/>
      <c r="TYY84" s="605"/>
      <c r="TYZ84" s="114"/>
      <c r="TZA84" s="74"/>
      <c r="TZM84" s="74"/>
      <c r="TZN84" s="605"/>
      <c r="TZO84" s="605"/>
      <c r="TZP84" s="114"/>
      <c r="TZQ84" s="74"/>
      <c r="UAC84" s="74"/>
      <c r="UAD84" s="605"/>
      <c r="UAE84" s="605"/>
      <c r="UAF84" s="114"/>
      <c r="UAG84" s="74"/>
      <c r="UAS84" s="74"/>
      <c r="UAT84" s="605"/>
      <c r="UAU84" s="605"/>
      <c r="UAV84" s="114"/>
      <c r="UAW84" s="74"/>
      <c r="UBI84" s="74"/>
      <c r="UBJ84" s="605"/>
      <c r="UBK84" s="605"/>
      <c r="UBL84" s="114"/>
      <c r="UBM84" s="74"/>
      <c r="UBY84" s="74"/>
      <c r="UBZ84" s="605"/>
      <c r="UCA84" s="605"/>
      <c r="UCB84" s="114"/>
      <c r="UCC84" s="74"/>
      <c r="UCO84" s="74"/>
      <c r="UCP84" s="605"/>
      <c r="UCQ84" s="605"/>
      <c r="UCR84" s="114"/>
      <c r="UCS84" s="74"/>
      <c r="UDE84" s="74"/>
      <c r="UDF84" s="605"/>
      <c r="UDG84" s="605"/>
      <c r="UDH84" s="114"/>
      <c r="UDI84" s="74"/>
      <c r="UDU84" s="74"/>
      <c r="UDV84" s="605"/>
      <c r="UDW84" s="605"/>
      <c r="UDX84" s="114"/>
      <c r="UDY84" s="74"/>
      <c r="UEK84" s="74"/>
      <c r="UEL84" s="605"/>
      <c r="UEM84" s="605"/>
      <c r="UEN84" s="114"/>
      <c r="UEO84" s="74"/>
      <c r="UFA84" s="74"/>
      <c r="UFB84" s="605"/>
      <c r="UFC84" s="605"/>
      <c r="UFD84" s="114"/>
      <c r="UFE84" s="74"/>
      <c r="UFQ84" s="74"/>
      <c r="UFR84" s="605"/>
      <c r="UFS84" s="605"/>
      <c r="UFT84" s="114"/>
      <c r="UFU84" s="74"/>
      <c r="UGG84" s="74"/>
      <c r="UGH84" s="605"/>
      <c r="UGI84" s="605"/>
      <c r="UGJ84" s="114"/>
      <c r="UGK84" s="74"/>
      <c r="UGW84" s="74"/>
      <c r="UGX84" s="605"/>
      <c r="UGY84" s="605"/>
      <c r="UGZ84" s="114"/>
      <c r="UHA84" s="74"/>
      <c r="UHM84" s="74"/>
      <c r="UHN84" s="605"/>
      <c r="UHO84" s="605"/>
      <c r="UHP84" s="114"/>
      <c r="UHQ84" s="74"/>
      <c r="UIC84" s="74"/>
      <c r="UID84" s="605"/>
      <c r="UIE84" s="605"/>
      <c r="UIF84" s="114"/>
      <c r="UIG84" s="74"/>
      <c r="UIS84" s="74"/>
      <c r="UIT84" s="605"/>
      <c r="UIU84" s="605"/>
      <c r="UIV84" s="114"/>
      <c r="UIW84" s="74"/>
      <c r="UJI84" s="74"/>
      <c r="UJJ84" s="605"/>
      <c r="UJK84" s="605"/>
      <c r="UJL84" s="114"/>
      <c r="UJM84" s="74"/>
      <c r="UJY84" s="74"/>
      <c r="UJZ84" s="605"/>
      <c r="UKA84" s="605"/>
      <c r="UKB84" s="114"/>
      <c r="UKC84" s="74"/>
      <c r="UKO84" s="74"/>
      <c r="UKP84" s="605"/>
      <c r="UKQ84" s="605"/>
      <c r="UKR84" s="114"/>
      <c r="UKS84" s="74"/>
      <c r="ULE84" s="74"/>
      <c r="ULF84" s="605"/>
      <c r="ULG84" s="605"/>
      <c r="ULH84" s="114"/>
      <c r="ULI84" s="74"/>
      <c r="ULU84" s="74"/>
      <c r="ULV84" s="605"/>
      <c r="ULW84" s="605"/>
      <c r="ULX84" s="114"/>
      <c r="ULY84" s="74"/>
      <c r="UMK84" s="74"/>
      <c r="UML84" s="605"/>
      <c r="UMM84" s="605"/>
      <c r="UMN84" s="114"/>
      <c r="UMO84" s="74"/>
      <c r="UNA84" s="74"/>
      <c r="UNB84" s="605"/>
      <c r="UNC84" s="605"/>
      <c r="UND84" s="114"/>
      <c r="UNE84" s="74"/>
      <c r="UNQ84" s="74"/>
      <c r="UNR84" s="605"/>
      <c r="UNS84" s="605"/>
      <c r="UNT84" s="114"/>
      <c r="UNU84" s="74"/>
      <c r="UOG84" s="74"/>
      <c r="UOH84" s="605"/>
      <c r="UOI84" s="605"/>
      <c r="UOJ84" s="114"/>
      <c r="UOK84" s="74"/>
      <c r="UOW84" s="74"/>
      <c r="UOX84" s="605"/>
      <c r="UOY84" s="605"/>
      <c r="UOZ84" s="114"/>
      <c r="UPA84" s="74"/>
      <c r="UPM84" s="74"/>
      <c r="UPN84" s="605"/>
      <c r="UPO84" s="605"/>
      <c r="UPP84" s="114"/>
      <c r="UPQ84" s="74"/>
      <c r="UQC84" s="74"/>
      <c r="UQD84" s="605"/>
      <c r="UQE84" s="605"/>
      <c r="UQF84" s="114"/>
      <c r="UQG84" s="74"/>
      <c r="UQS84" s="74"/>
      <c r="UQT84" s="605"/>
      <c r="UQU84" s="605"/>
      <c r="UQV84" s="114"/>
      <c r="UQW84" s="74"/>
      <c r="URI84" s="74"/>
      <c r="URJ84" s="605"/>
      <c r="URK84" s="605"/>
      <c r="URL84" s="114"/>
      <c r="URM84" s="74"/>
      <c r="URY84" s="74"/>
      <c r="URZ84" s="605"/>
      <c r="USA84" s="605"/>
      <c r="USB84" s="114"/>
      <c r="USC84" s="74"/>
      <c r="USO84" s="74"/>
      <c r="USP84" s="605"/>
      <c r="USQ84" s="605"/>
      <c r="USR84" s="114"/>
      <c r="USS84" s="74"/>
      <c r="UTE84" s="74"/>
      <c r="UTF84" s="605"/>
      <c r="UTG84" s="605"/>
      <c r="UTH84" s="114"/>
      <c r="UTI84" s="74"/>
      <c r="UTU84" s="74"/>
      <c r="UTV84" s="605"/>
      <c r="UTW84" s="605"/>
      <c r="UTX84" s="114"/>
      <c r="UTY84" s="74"/>
      <c r="UUK84" s="74"/>
      <c r="UUL84" s="605"/>
      <c r="UUM84" s="605"/>
      <c r="UUN84" s="114"/>
      <c r="UUO84" s="74"/>
      <c r="UVA84" s="74"/>
      <c r="UVB84" s="605"/>
      <c r="UVC84" s="605"/>
      <c r="UVD84" s="114"/>
      <c r="UVE84" s="74"/>
      <c r="UVQ84" s="74"/>
      <c r="UVR84" s="605"/>
      <c r="UVS84" s="605"/>
      <c r="UVT84" s="114"/>
      <c r="UVU84" s="74"/>
      <c r="UWG84" s="74"/>
      <c r="UWH84" s="605"/>
      <c r="UWI84" s="605"/>
      <c r="UWJ84" s="114"/>
      <c r="UWK84" s="74"/>
      <c r="UWW84" s="74"/>
      <c r="UWX84" s="605"/>
      <c r="UWY84" s="605"/>
      <c r="UWZ84" s="114"/>
      <c r="UXA84" s="74"/>
      <c r="UXM84" s="74"/>
      <c r="UXN84" s="605"/>
      <c r="UXO84" s="605"/>
      <c r="UXP84" s="114"/>
      <c r="UXQ84" s="74"/>
      <c r="UYC84" s="74"/>
      <c r="UYD84" s="605"/>
      <c r="UYE84" s="605"/>
      <c r="UYF84" s="114"/>
      <c r="UYG84" s="74"/>
      <c r="UYS84" s="74"/>
      <c r="UYT84" s="605"/>
      <c r="UYU84" s="605"/>
      <c r="UYV84" s="114"/>
      <c r="UYW84" s="74"/>
      <c r="UZI84" s="74"/>
      <c r="UZJ84" s="605"/>
      <c r="UZK84" s="605"/>
      <c r="UZL84" s="114"/>
      <c r="UZM84" s="74"/>
      <c r="UZY84" s="74"/>
      <c r="UZZ84" s="605"/>
      <c r="VAA84" s="605"/>
      <c r="VAB84" s="114"/>
      <c r="VAC84" s="74"/>
      <c r="VAO84" s="74"/>
      <c r="VAP84" s="605"/>
      <c r="VAQ84" s="605"/>
      <c r="VAR84" s="114"/>
      <c r="VAS84" s="74"/>
      <c r="VBE84" s="74"/>
      <c r="VBF84" s="605"/>
      <c r="VBG84" s="605"/>
      <c r="VBH84" s="114"/>
      <c r="VBI84" s="74"/>
      <c r="VBU84" s="74"/>
      <c r="VBV84" s="605"/>
      <c r="VBW84" s="605"/>
      <c r="VBX84" s="114"/>
      <c r="VBY84" s="74"/>
      <c r="VCK84" s="74"/>
      <c r="VCL84" s="605"/>
      <c r="VCM84" s="605"/>
      <c r="VCN84" s="114"/>
      <c r="VCO84" s="74"/>
      <c r="VDA84" s="74"/>
      <c r="VDB84" s="605"/>
      <c r="VDC84" s="605"/>
      <c r="VDD84" s="114"/>
      <c r="VDE84" s="74"/>
      <c r="VDQ84" s="74"/>
      <c r="VDR84" s="605"/>
      <c r="VDS84" s="605"/>
      <c r="VDT84" s="114"/>
      <c r="VDU84" s="74"/>
      <c r="VEG84" s="74"/>
      <c r="VEH84" s="605"/>
      <c r="VEI84" s="605"/>
      <c r="VEJ84" s="114"/>
      <c r="VEK84" s="74"/>
      <c r="VEW84" s="74"/>
      <c r="VEX84" s="605"/>
      <c r="VEY84" s="605"/>
      <c r="VEZ84" s="114"/>
      <c r="VFA84" s="74"/>
      <c r="VFM84" s="74"/>
      <c r="VFN84" s="605"/>
      <c r="VFO84" s="605"/>
      <c r="VFP84" s="114"/>
      <c r="VFQ84" s="74"/>
      <c r="VGC84" s="74"/>
      <c r="VGD84" s="605"/>
      <c r="VGE84" s="605"/>
      <c r="VGF84" s="114"/>
      <c r="VGG84" s="74"/>
      <c r="VGS84" s="74"/>
      <c r="VGT84" s="605"/>
      <c r="VGU84" s="605"/>
      <c r="VGV84" s="114"/>
      <c r="VGW84" s="74"/>
      <c r="VHI84" s="74"/>
      <c r="VHJ84" s="605"/>
      <c r="VHK84" s="605"/>
      <c r="VHL84" s="114"/>
      <c r="VHM84" s="74"/>
      <c r="VHY84" s="74"/>
      <c r="VHZ84" s="605"/>
      <c r="VIA84" s="605"/>
      <c r="VIB84" s="114"/>
      <c r="VIC84" s="74"/>
      <c r="VIO84" s="74"/>
      <c r="VIP84" s="605"/>
      <c r="VIQ84" s="605"/>
      <c r="VIR84" s="114"/>
      <c r="VIS84" s="74"/>
      <c r="VJE84" s="74"/>
      <c r="VJF84" s="605"/>
      <c r="VJG84" s="605"/>
      <c r="VJH84" s="114"/>
      <c r="VJI84" s="74"/>
      <c r="VJU84" s="74"/>
      <c r="VJV84" s="605"/>
      <c r="VJW84" s="605"/>
      <c r="VJX84" s="114"/>
      <c r="VJY84" s="74"/>
      <c r="VKK84" s="74"/>
      <c r="VKL84" s="605"/>
      <c r="VKM84" s="605"/>
      <c r="VKN84" s="114"/>
      <c r="VKO84" s="74"/>
      <c r="VLA84" s="74"/>
      <c r="VLB84" s="605"/>
      <c r="VLC84" s="605"/>
      <c r="VLD84" s="114"/>
      <c r="VLE84" s="74"/>
      <c r="VLQ84" s="74"/>
      <c r="VLR84" s="605"/>
      <c r="VLS84" s="605"/>
      <c r="VLT84" s="114"/>
      <c r="VLU84" s="74"/>
      <c r="VMG84" s="74"/>
      <c r="VMH84" s="605"/>
      <c r="VMI84" s="605"/>
      <c r="VMJ84" s="114"/>
      <c r="VMK84" s="74"/>
      <c r="VMW84" s="74"/>
      <c r="VMX84" s="605"/>
      <c r="VMY84" s="605"/>
      <c r="VMZ84" s="114"/>
      <c r="VNA84" s="74"/>
      <c r="VNM84" s="74"/>
      <c r="VNN84" s="605"/>
      <c r="VNO84" s="605"/>
      <c r="VNP84" s="114"/>
      <c r="VNQ84" s="74"/>
      <c r="VOC84" s="74"/>
      <c r="VOD84" s="605"/>
      <c r="VOE84" s="605"/>
      <c r="VOF84" s="114"/>
      <c r="VOG84" s="74"/>
      <c r="VOS84" s="74"/>
      <c r="VOT84" s="605"/>
      <c r="VOU84" s="605"/>
      <c r="VOV84" s="114"/>
      <c r="VOW84" s="74"/>
      <c r="VPI84" s="74"/>
      <c r="VPJ84" s="605"/>
      <c r="VPK84" s="605"/>
      <c r="VPL84" s="114"/>
      <c r="VPM84" s="74"/>
      <c r="VPY84" s="74"/>
      <c r="VPZ84" s="605"/>
      <c r="VQA84" s="605"/>
      <c r="VQB84" s="114"/>
      <c r="VQC84" s="74"/>
      <c r="VQO84" s="74"/>
      <c r="VQP84" s="605"/>
      <c r="VQQ84" s="605"/>
      <c r="VQR84" s="114"/>
      <c r="VQS84" s="74"/>
      <c r="VRE84" s="74"/>
      <c r="VRF84" s="605"/>
      <c r="VRG84" s="605"/>
      <c r="VRH84" s="114"/>
      <c r="VRI84" s="74"/>
      <c r="VRU84" s="74"/>
      <c r="VRV84" s="605"/>
      <c r="VRW84" s="605"/>
      <c r="VRX84" s="114"/>
      <c r="VRY84" s="74"/>
      <c r="VSK84" s="74"/>
      <c r="VSL84" s="605"/>
      <c r="VSM84" s="605"/>
      <c r="VSN84" s="114"/>
      <c r="VSO84" s="74"/>
      <c r="VTA84" s="74"/>
      <c r="VTB84" s="605"/>
      <c r="VTC84" s="605"/>
      <c r="VTD84" s="114"/>
      <c r="VTE84" s="74"/>
      <c r="VTQ84" s="74"/>
      <c r="VTR84" s="605"/>
      <c r="VTS84" s="605"/>
      <c r="VTT84" s="114"/>
      <c r="VTU84" s="74"/>
      <c r="VUG84" s="74"/>
      <c r="VUH84" s="605"/>
      <c r="VUI84" s="605"/>
      <c r="VUJ84" s="114"/>
      <c r="VUK84" s="74"/>
      <c r="VUW84" s="74"/>
      <c r="VUX84" s="605"/>
      <c r="VUY84" s="605"/>
      <c r="VUZ84" s="114"/>
      <c r="VVA84" s="74"/>
      <c r="VVM84" s="74"/>
      <c r="VVN84" s="605"/>
      <c r="VVO84" s="605"/>
      <c r="VVP84" s="114"/>
      <c r="VVQ84" s="74"/>
      <c r="VWC84" s="74"/>
      <c r="VWD84" s="605"/>
      <c r="VWE84" s="605"/>
      <c r="VWF84" s="114"/>
      <c r="VWG84" s="74"/>
      <c r="VWS84" s="74"/>
      <c r="VWT84" s="605"/>
      <c r="VWU84" s="605"/>
      <c r="VWV84" s="114"/>
      <c r="VWW84" s="74"/>
      <c r="VXI84" s="74"/>
      <c r="VXJ84" s="605"/>
      <c r="VXK84" s="605"/>
      <c r="VXL84" s="114"/>
      <c r="VXM84" s="74"/>
      <c r="VXY84" s="74"/>
      <c r="VXZ84" s="605"/>
      <c r="VYA84" s="605"/>
      <c r="VYB84" s="114"/>
      <c r="VYC84" s="74"/>
      <c r="VYO84" s="74"/>
      <c r="VYP84" s="605"/>
      <c r="VYQ84" s="605"/>
      <c r="VYR84" s="114"/>
      <c r="VYS84" s="74"/>
      <c r="VZE84" s="74"/>
      <c r="VZF84" s="605"/>
      <c r="VZG84" s="605"/>
      <c r="VZH84" s="114"/>
      <c r="VZI84" s="74"/>
      <c r="VZU84" s="74"/>
      <c r="VZV84" s="605"/>
      <c r="VZW84" s="605"/>
      <c r="VZX84" s="114"/>
      <c r="VZY84" s="74"/>
      <c r="WAK84" s="74"/>
      <c r="WAL84" s="605"/>
      <c r="WAM84" s="605"/>
      <c r="WAN84" s="114"/>
      <c r="WAO84" s="74"/>
      <c r="WBA84" s="74"/>
      <c r="WBB84" s="605"/>
      <c r="WBC84" s="605"/>
      <c r="WBD84" s="114"/>
      <c r="WBE84" s="74"/>
      <c r="WBQ84" s="74"/>
      <c r="WBR84" s="605"/>
      <c r="WBS84" s="605"/>
      <c r="WBT84" s="114"/>
      <c r="WBU84" s="74"/>
      <c r="WCG84" s="74"/>
      <c r="WCH84" s="605"/>
      <c r="WCI84" s="605"/>
      <c r="WCJ84" s="114"/>
      <c r="WCK84" s="74"/>
      <c r="WCW84" s="74"/>
      <c r="WCX84" s="605"/>
      <c r="WCY84" s="605"/>
      <c r="WCZ84" s="114"/>
      <c r="WDA84" s="74"/>
      <c r="WDM84" s="74"/>
      <c r="WDN84" s="605"/>
      <c r="WDO84" s="605"/>
      <c r="WDP84" s="114"/>
      <c r="WDQ84" s="74"/>
      <c r="WEC84" s="74"/>
      <c r="WED84" s="605"/>
      <c r="WEE84" s="605"/>
      <c r="WEF84" s="114"/>
      <c r="WEG84" s="74"/>
      <c r="WES84" s="74"/>
      <c r="WET84" s="605"/>
      <c r="WEU84" s="605"/>
      <c r="WEV84" s="114"/>
      <c r="WEW84" s="74"/>
      <c r="WFI84" s="74"/>
      <c r="WFJ84" s="605"/>
      <c r="WFK84" s="605"/>
      <c r="WFL84" s="114"/>
      <c r="WFM84" s="74"/>
      <c r="WFY84" s="74"/>
      <c r="WFZ84" s="605"/>
      <c r="WGA84" s="605"/>
      <c r="WGB84" s="114"/>
      <c r="WGC84" s="74"/>
      <c r="WGO84" s="74"/>
      <c r="WGP84" s="605"/>
      <c r="WGQ84" s="605"/>
      <c r="WGR84" s="114"/>
      <c r="WGS84" s="74"/>
      <c r="WHE84" s="74"/>
      <c r="WHF84" s="605"/>
      <c r="WHG84" s="605"/>
      <c r="WHH84" s="114"/>
      <c r="WHI84" s="74"/>
      <c r="WHU84" s="74"/>
      <c r="WHV84" s="605"/>
      <c r="WHW84" s="605"/>
      <c r="WHX84" s="114"/>
      <c r="WHY84" s="74"/>
      <c r="WIK84" s="74"/>
      <c r="WIL84" s="605"/>
      <c r="WIM84" s="605"/>
      <c r="WIN84" s="114"/>
      <c r="WIO84" s="74"/>
      <c r="WJA84" s="74"/>
      <c r="WJB84" s="605"/>
      <c r="WJC84" s="605"/>
      <c r="WJD84" s="114"/>
      <c r="WJE84" s="74"/>
      <c r="WJQ84" s="74"/>
      <c r="WJR84" s="605"/>
      <c r="WJS84" s="605"/>
      <c r="WJT84" s="114"/>
      <c r="WJU84" s="74"/>
      <c r="WKG84" s="74"/>
      <c r="WKH84" s="605"/>
      <c r="WKI84" s="605"/>
      <c r="WKJ84" s="114"/>
      <c r="WKK84" s="74"/>
      <c r="WKW84" s="74"/>
      <c r="WKX84" s="605"/>
      <c r="WKY84" s="605"/>
      <c r="WKZ84" s="114"/>
      <c r="WLA84" s="74"/>
      <c r="WLM84" s="74"/>
      <c r="WLN84" s="605"/>
      <c r="WLO84" s="605"/>
      <c r="WLP84" s="114"/>
      <c r="WLQ84" s="74"/>
      <c r="WMC84" s="74"/>
      <c r="WMD84" s="605"/>
      <c r="WME84" s="605"/>
      <c r="WMF84" s="114"/>
      <c r="WMG84" s="74"/>
      <c r="WMS84" s="74"/>
      <c r="WMT84" s="605"/>
      <c r="WMU84" s="605"/>
      <c r="WMV84" s="114"/>
      <c r="WMW84" s="74"/>
      <c r="WNI84" s="74"/>
      <c r="WNJ84" s="605"/>
      <c r="WNK84" s="605"/>
      <c r="WNL84" s="114"/>
      <c r="WNM84" s="74"/>
      <c r="WNY84" s="74"/>
      <c r="WNZ84" s="605"/>
      <c r="WOA84" s="605"/>
      <c r="WOB84" s="114"/>
      <c r="WOC84" s="74"/>
      <c r="WOO84" s="74"/>
      <c r="WOP84" s="605"/>
      <c r="WOQ84" s="605"/>
      <c r="WOR84" s="114"/>
      <c r="WOS84" s="74"/>
      <c r="WPE84" s="74"/>
      <c r="WPF84" s="605"/>
      <c r="WPG84" s="605"/>
      <c r="WPH84" s="114"/>
      <c r="WPI84" s="74"/>
      <c r="WPU84" s="74"/>
      <c r="WPV84" s="605"/>
      <c r="WPW84" s="605"/>
      <c r="WPX84" s="114"/>
      <c r="WPY84" s="74"/>
      <c r="WQK84" s="74"/>
      <c r="WQL84" s="605"/>
      <c r="WQM84" s="605"/>
      <c r="WQN84" s="114"/>
      <c r="WQO84" s="74"/>
      <c r="WRA84" s="74"/>
      <c r="WRB84" s="605"/>
      <c r="WRC84" s="605"/>
      <c r="WRD84" s="114"/>
      <c r="WRE84" s="74"/>
      <c r="WRQ84" s="74"/>
      <c r="WRR84" s="605"/>
      <c r="WRS84" s="605"/>
      <c r="WRT84" s="114"/>
      <c r="WRU84" s="74"/>
      <c r="WSG84" s="74"/>
      <c r="WSH84" s="605"/>
      <c r="WSI84" s="605"/>
      <c r="WSJ84" s="114"/>
      <c r="WSK84" s="74"/>
      <c r="WSW84" s="74"/>
      <c r="WSX84" s="605"/>
      <c r="WSY84" s="605"/>
      <c r="WSZ84" s="114"/>
      <c r="WTA84" s="74"/>
      <c r="WTM84" s="74"/>
      <c r="WTN84" s="605"/>
      <c r="WTO84" s="605"/>
      <c r="WTP84" s="114"/>
      <c r="WTQ84" s="74"/>
      <c r="WUC84" s="74"/>
      <c r="WUD84" s="605"/>
      <c r="WUE84" s="605"/>
      <c r="WUF84" s="114"/>
      <c r="WUG84" s="74"/>
      <c r="WUS84" s="74"/>
      <c r="WUT84" s="605"/>
      <c r="WUU84" s="605"/>
      <c r="WUV84" s="114"/>
      <c r="WUW84" s="74"/>
      <c r="WVI84" s="74"/>
      <c r="WVJ84" s="605"/>
      <c r="WVK84" s="605"/>
      <c r="WVL84" s="114"/>
      <c r="WVM84" s="74"/>
      <c r="WVY84" s="74"/>
      <c r="WVZ84" s="605"/>
      <c r="WWA84" s="605"/>
      <c r="WWB84" s="114"/>
      <c r="WWC84" s="74"/>
      <c r="WWO84" s="74"/>
      <c r="WWP84" s="605"/>
      <c r="WWQ84" s="605"/>
      <c r="WWR84" s="114"/>
      <c r="WWS84" s="74"/>
      <c r="WXE84" s="74"/>
      <c r="WXF84" s="605"/>
      <c r="WXG84" s="605"/>
      <c r="WXH84" s="114"/>
      <c r="WXI84" s="74"/>
      <c r="WXU84" s="74"/>
      <c r="WXV84" s="605"/>
      <c r="WXW84" s="605"/>
      <c r="WXX84" s="114"/>
      <c r="WXY84" s="74"/>
      <c r="WYK84" s="74"/>
      <c r="WYL84" s="605"/>
      <c r="WYM84" s="605"/>
      <c r="WYN84" s="114"/>
      <c r="WYO84" s="74"/>
      <c r="WZA84" s="74"/>
      <c r="WZB84" s="605"/>
      <c r="WZC84" s="605"/>
      <c r="WZD84" s="114"/>
      <c r="WZE84" s="74"/>
      <c r="WZQ84" s="74"/>
      <c r="WZR84" s="605"/>
      <c r="WZS84" s="605"/>
      <c r="WZT84" s="114"/>
      <c r="WZU84" s="74"/>
      <c r="XAG84" s="74"/>
      <c r="XAH84" s="605"/>
      <c r="XAI84" s="605"/>
      <c r="XAJ84" s="114"/>
      <c r="XAK84" s="74"/>
      <c r="XAW84" s="74"/>
      <c r="XAX84" s="605"/>
      <c r="XAY84" s="605"/>
      <c r="XAZ84" s="114"/>
      <c r="XBA84" s="74"/>
      <c r="XBM84" s="74"/>
      <c r="XBN84" s="605"/>
      <c r="XBO84" s="605"/>
      <c r="XBP84" s="114"/>
      <c r="XBQ84" s="74"/>
      <c r="XCC84" s="74"/>
      <c r="XCD84" s="605"/>
      <c r="XCE84" s="605"/>
      <c r="XCF84" s="114"/>
      <c r="XCG84" s="74"/>
      <c r="XCS84" s="74"/>
      <c r="XCT84" s="605"/>
      <c r="XCU84" s="605"/>
      <c r="XCV84" s="114"/>
      <c r="XCW84" s="74"/>
      <c r="XDI84" s="74"/>
      <c r="XDJ84" s="605"/>
      <c r="XDK84" s="605"/>
      <c r="XDL84" s="114"/>
      <c r="XDM84" s="74"/>
      <c r="XDY84" s="74"/>
      <c r="XDZ84" s="605"/>
      <c r="XEA84" s="605"/>
      <c r="XEB84" s="114"/>
      <c r="XEC84" s="74"/>
      <c r="XEO84" s="74"/>
      <c r="XEP84" s="605"/>
      <c r="XEQ84" s="605"/>
      <c r="XER84" s="114"/>
      <c r="XES84" s="74"/>
    </row>
    <row r="85" spans="1:1017 1025:2041 2049:3065 3073:4089 4097:5113 5121:6137 6145:7161 7169:8185 8193:9209 9217:10233 10241:11257 11265:12281 12289:13305 13313:14329 14337:15353 15361:16377" ht="23.1" customHeight="1">
      <c r="B85" s="550"/>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20" t="s">
        <v>437</v>
      </c>
      <c r="G87" s="620"/>
    </row>
    <row r="88" spans="1:1017 1025:2041 2049:3065 3073:4089 4097:5113 5121:6137 6145:7161 7169:8185 8193:9209 9217:10233 10241:11257 11265:12281 12289:13305 13313:14329 14337:15353 15361:16377" ht="23.1" customHeight="1">
      <c r="A88" s="140"/>
      <c r="B88" s="641" t="s">
        <v>568</v>
      </c>
      <c r="C88" s="641"/>
      <c r="D88" s="141"/>
      <c r="E88" s="142"/>
      <c r="F88" s="76"/>
      <c r="G88" s="76"/>
    </row>
    <row r="89" spans="1:1017 1025:2041 2049:3065 3073:4089 4097:5113 5121:6137 6145:7161 7169:8185 8193:9209 9217:10233 10241:11257 11265:12281 12289:13305 13313:14329 14337:15353 15361:16377" ht="28.8">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42" t="s">
        <v>570</v>
      </c>
      <c r="G89" s="642"/>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32" t="s">
        <v>572</v>
      </c>
      <c r="G90" s="632"/>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640" t="s">
        <v>574</v>
      </c>
      <c r="G91" s="640"/>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50"/>
      <c r="C93" s="91" t="s">
        <v>441</v>
      </c>
      <c r="D93" s="606" t="str" cm="1">
        <f t="array" ref="D93">IF(C89="Complete Question 15","Incomplete section",IF(D92="-","Not Applicable",(_xlfn.IFS(AND(D92&lt;=70,D92&gt;30),"Moderate",D92&gt;70,"Higher",D92&lt;=30,"Lower"))))</f>
        <v>Incomplete section</v>
      </c>
      <c r="E93" s="606"/>
      <c r="G93" s="99"/>
    </row>
    <row r="94" spans="1:1017 1025:2041 2049:3065 3073:4089 4097:5113 5121:6137 6145:7161 7169:8185 8193:9209 9217:10233 10241:11257 11265:12281 12289:13305 13313:14329 14337:15353 15361:16377" ht="23.1" customHeight="1">
      <c r="A94" s="99"/>
      <c r="B94" s="550"/>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34" t="s">
        <v>437</v>
      </c>
      <c r="G99" s="634"/>
    </row>
    <row r="100" spans="1:8" ht="23.1" customHeight="1">
      <c r="A100" s="138"/>
      <c r="B100" s="615" t="s">
        <v>576</v>
      </c>
      <c r="C100" s="615"/>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35" t="s">
        <v>579</v>
      </c>
      <c r="G102" s="636"/>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35" t="s">
        <v>581</v>
      </c>
      <c r="G103" s="636"/>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37" t="s">
        <v>583</v>
      </c>
      <c r="G104" s="637"/>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638" t="s">
        <v>530</v>
      </c>
      <c r="G105" s="639"/>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06" t="str" cm="1">
        <f t="array" ref="D107">IF(D101="Stop","Not Applicable",IF(ISNUMBER(D106),_xlfn.IFS(AND(D106&lt;=70,D106&gt;30),"Moderate",D106&gt;70,"Higher",D106&lt;=30,"Lower"),"Incomplete section"))</f>
        <v>Incomplete section</v>
      </c>
      <c r="E107" s="607"/>
    </row>
  </sheetData>
  <sheetProtection algorithmName="SHA-512" hashValue="7lbZBGVtQgLlsIo2eJtuMTje6ojGW72DaQGz0VXtBs2BUi0ZIJZKptKplTSfwIUJoD9FwsaFflLOP8B+Oyd8Rw==" saltValue="EmsMWskZJaKvYGcO8ifeDQ==" spinCount="100000" sheet="1" objects="1" scenarios="1"/>
  <mergeCells count="3105">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8671875" defaultRowHeight="14.4"/>
  <cols>
    <col min="1" max="1" width="6.44140625" style="68" customWidth="1"/>
    <col min="2" max="2" width="66.44140625" style="129" customWidth="1"/>
    <col min="3" max="3" width="21.88671875" style="68" customWidth="1"/>
    <col min="4" max="4" width="18.44140625" style="68" bestFit="1" customWidth="1"/>
    <col min="5" max="5" width="14" style="74" customWidth="1"/>
    <col min="6" max="6" width="13.109375" style="68" customWidth="1"/>
    <col min="7" max="7" width="11.109375" style="68" customWidth="1"/>
    <col min="8" max="8" width="11.33203125" style="68" customWidth="1"/>
    <col min="9" max="9" width="11.5546875" style="68" customWidth="1"/>
    <col min="10" max="16384" width="8.88671875" style="68"/>
  </cols>
  <sheetData>
    <row r="1" spans="1:8" ht="36.75" customHeight="1">
      <c r="A1" s="193" t="s">
        <v>585</v>
      </c>
      <c r="B1" s="71"/>
      <c r="C1" s="194"/>
      <c r="D1" s="195"/>
      <c r="E1" s="196"/>
      <c r="F1" s="196"/>
    </row>
    <row r="2" spans="1:8" ht="23.1" customHeight="1">
      <c r="A2" s="72" t="s">
        <v>433</v>
      </c>
      <c r="B2" s="73" t="s">
        <v>434</v>
      </c>
      <c r="D2" s="548" t="s">
        <v>435</v>
      </c>
      <c r="E2" s="654" t="s">
        <v>586</v>
      </c>
      <c r="F2" s="654"/>
      <c r="G2" s="548"/>
      <c r="H2" s="548"/>
    </row>
    <row r="3" spans="1:8" s="200" customFormat="1" ht="23.1" customHeight="1">
      <c r="A3" s="197"/>
      <c r="B3" s="198" t="s">
        <v>587</v>
      </c>
      <c r="C3" s="199"/>
      <c r="D3" s="76"/>
      <c r="E3" s="76"/>
      <c r="F3" s="76"/>
      <c r="H3" s="68"/>
    </row>
    <row r="4" spans="1:8" ht="50.25" customHeight="1">
      <c r="A4" s="359">
        <v>39</v>
      </c>
      <c r="B4" s="551" t="s">
        <v>588</v>
      </c>
      <c r="C4" s="202"/>
      <c r="D4" s="215" t="str">
        <f>IF(ISBLANK('AA DATA ENTRY'!$C$88),"Complete question 39",'AA DATA ENTRY'!$C$88)</f>
        <v>Complete question 39</v>
      </c>
      <c r="E4" s="649"/>
      <c r="F4" s="649"/>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655" t="s">
        <v>590</v>
      </c>
      <c r="C7" s="552" t="s">
        <v>124</v>
      </c>
      <c r="D7" s="207" t="s">
        <v>450</v>
      </c>
      <c r="E7" s="616" t="s">
        <v>591</v>
      </c>
      <c r="F7" s="617"/>
    </row>
    <row r="8" spans="1:8" ht="17.850000000000001" customHeight="1">
      <c r="B8" s="656"/>
      <c r="C8" s="552" t="s">
        <v>125</v>
      </c>
      <c r="D8" s="207" t="s">
        <v>450</v>
      </c>
      <c r="E8" s="659"/>
      <c r="F8" s="660"/>
    </row>
    <row r="9" spans="1:8" ht="17.850000000000001" customHeight="1">
      <c r="B9" s="656"/>
      <c r="C9" s="208" t="s">
        <v>126</v>
      </c>
      <c r="D9" s="209" t="s">
        <v>121</v>
      </c>
      <c r="E9" s="659"/>
      <c r="F9" s="660"/>
    </row>
    <row r="10" spans="1:8" ht="17.850000000000001" customHeight="1">
      <c r="B10" s="657"/>
      <c r="C10" s="106" t="s">
        <v>127</v>
      </c>
      <c r="D10" s="108" t="s">
        <v>444</v>
      </c>
      <c r="E10" s="659"/>
      <c r="F10" s="660"/>
    </row>
    <row r="11" spans="1:8" ht="17.850000000000001" customHeight="1">
      <c r="B11" s="658"/>
      <c r="C11" s="210" t="s">
        <v>128</v>
      </c>
      <c r="D11" s="211" t="s">
        <v>444</v>
      </c>
      <c r="E11" s="647"/>
      <c r="F11" s="648"/>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28.8">
      <c r="A16" s="74">
        <v>39</v>
      </c>
      <c r="B16" s="201" t="s">
        <v>588</v>
      </c>
      <c r="C16" s="202"/>
      <c r="D16" s="215" t="str">
        <f>IF(ISBLANK('AA DATA ENTRY'!$C$88),"Complete question 39",'AA DATA ENTRY'!$C$88)</f>
        <v>Complete question 39</v>
      </c>
      <c r="E16" s="214"/>
      <c r="F16" s="74"/>
    </row>
    <row r="17" spans="1:63" ht="28.8">
      <c r="A17" s="74">
        <v>38</v>
      </c>
      <c r="B17" s="551" t="s">
        <v>594</v>
      </c>
      <c r="C17" s="183"/>
      <c r="D17" s="215" t="str">
        <f>IF(AND(ISBLANK('AA DATA ENTRY'!C82),ISBLANK('AA DATA ENTRY'!C83),ISBLANK('AA DATA ENTRY'!C84),ISBLANK('AA DATA ENTRY'!C85),ISBLANK('AA DATA ENTRY'!C86)),"Complete Question 38",COUNTIF('AA DATA ENTRY'!$C$82:$C$86,"&gt;0"))</f>
        <v>Complete Question 38</v>
      </c>
      <c r="E17" s="409" t="str">
        <f>IF(AND(ISBLANK('AA DATA ENTRY'!C82),ISBLANK('AA DATA ENTRY'!C83),ISBLANK('AA DATA ENTRY'!C84),ISBLANK('AA DATA ENTRY'!C85),ISBLANK('AA DATA ENTRY'!C86)),"-",IF(D17&gt;1,"&gt;1","1"))</f>
        <v>-</v>
      </c>
    </row>
    <row r="18" spans="1:63" ht="49.35" customHeight="1">
      <c r="A18" s="74">
        <v>41</v>
      </c>
      <c r="B18" s="547" t="s">
        <v>595</v>
      </c>
      <c r="C18" s="183"/>
      <c r="D18" s="215" t="str">
        <f>IF(ISBLANK('AA DATA ENTRY'!$C$90),"Complete question 41",'AA DATA ENTRY'!$C$90)</f>
        <v>Complete question 41</v>
      </c>
      <c r="E18" s="216"/>
    </row>
    <row r="19" spans="1:63" ht="36.75" customHeight="1">
      <c r="A19" s="74">
        <v>40</v>
      </c>
      <c r="B19" s="650" t="s">
        <v>596</v>
      </c>
      <c r="C19" s="651"/>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28.8">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08"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09"/>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10"/>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28.8">
      <c r="A32" s="359">
        <v>16</v>
      </c>
      <c r="B32" s="410" t="s">
        <v>606</v>
      </c>
      <c r="C32" s="320"/>
      <c r="D32" s="391" t="str">
        <f>IF(ISBLANK('AA DATA ENTRY'!C25),"Complete Question 16",'AA DATA ENTRY'!C25)</f>
        <v>Complete Question 16</v>
      </c>
      <c r="E32" s="117"/>
      <c r="F32" s="360"/>
    </row>
    <row r="33" spans="1:9" ht="28.95" customHeight="1">
      <c r="A33" s="74">
        <v>17</v>
      </c>
      <c r="B33" s="551" t="s">
        <v>607</v>
      </c>
      <c r="C33" s="152"/>
      <c r="D33" s="215" t="str">
        <f>IF(ISBLANK('AA DATA ENTRY'!C27),"Complete question 17",'AA DATA ENTRY'!C27)</f>
        <v>Complete question 17</v>
      </c>
      <c r="E33" s="368"/>
      <c r="F33" s="360"/>
    </row>
    <row r="34" spans="1:9" ht="20.25" customHeight="1">
      <c r="A34" s="74">
        <v>18</v>
      </c>
      <c r="B34" s="551"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c r="B38" s="104"/>
      <c r="C38" s="105" t="s">
        <v>611</v>
      </c>
      <c r="D38" s="106" t="s">
        <v>44</v>
      </c>
      <c r="E38" s="106" t="s">
        <v>220</v>
      </c>
      <c r="F38" s="106" t="s">
        <v>41</v>
      </c>
      <c r="G38" s="106" t="s">
        <v>44</v>
      </c>
      <c r="H38" s="106" t="s">
        <v>220</v>
      </c>
      <c r="I38" s="106" t="s">
        <v>41</v>
      </c>
    </row>
    <row r="39" spans="1:9">
      <c r="B39" s="608" t="s">
        <v>612</v>
      </c>
      <c r="C39" s="106" t="s">
        <v>34</v>
      </c>
      <c r="D39" s="108" t="s">
        <v>450</v>
      </c>
      <c r="E39" s="108" t="s">
        <v>450</v>
      </c>
      <c r="F39" s="108" t="s">
        <v>450</v>
      </c>
      <c r="G39" s="108" t="s">
        <v>121</v>
      </c>
      <c r="H39" s="108" t="s">
        <v>121</v>
      </c>
      <c r="I39" s="108" t="s">
        <v>121</v>
      </c>
    </row>
    <row r="40" spans="1:9">
      <c r="B40" s="609"/>
      <c r="C40" s="106" t="s">
        <v>206</v>
      </c>
      <c r="D40" s="108" t="s">
        <v>450</v>
      </c>
      <c r="E40" s="108" t="s">
        <v>450</v>
      </c>
      <c r="F40" s="108" t="s">
        <v>121</v>
      </c>
      <c r="G40" s="108" t="s">
        <v>121</v>
      </c>
      <c r="H40" s="108" t="s">
        <v>121</v>
      </c>
      <c r="I40" s="108" t="s">
        <v>444</v>
      </c>
    </row>
    <row r="41" spans="1:9">
      <c r="B41" s="610"/>
      <c r="C41" s="106" t="s">
        <v>205</v>
      </c>
      <c r="D41" s="108" t="s">
        <v>121</v>
      </c>
      <c r="E41" s="108" t="s">
        <v>121</v>
      </c>
      <c r="F41" s="108" t="s">
        <v>444</v>
      </c>
      <c r="G41" s="108" t="s">
        <v>444</v>
      </c>
      <c r="H41" s="108" t="s">
        <v>444</v>
      </c>
      <c r="I41" s="108" t="s">
        <v>444</v>
      </c>
    </row>
    <row r="42" spans="1:9" ht="1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08" t="s">
        <v>471</v>
      </c>
      <c r="C47" s="106" t="s">
        <v>450</v>
      </c>
      <c r="D47" s="108" t="s">
        <v>450</v>
      </c>
      <c r="E47" s="108" t="s">
        <v>450</v>
      </c>
      <c r="F47" s="108" t="s">
        <v>450</v>
      </c>
      <c r="G47" s="129"/>
    </row>
    <row r="48" spans="1:9">
      <c r="B48" s="609"/>
      <c r="C48" s="106" t="s">
        <v>121</v>
      </c>
      <c r="D48" s="108" t="s">
        <v>450</v>
      </c>
      <c r="E48" s="108" t="s">
        <v>121</v>
      </c>
      <c r="F48" s="108" t="s">
        <v>121</v>
      </c>
      <c r="G48" s="129"/>
    </row>
    <row r="49" spans="1:8" ht="18" customHeight="1">
      <c r="B49" s="610"/>
      <c r="C49" s="106" t="s">
        <v>444</v>
      </c>
      <c r="D49" s="108" t="s">
        <v>450</v>
      </c>
      <c r="E49" s="108" t="s">
        <v>444</v>
      </c>
      <c r="F49" s="108" t="s">
        <v>444</v>
      </c>
      <c r="G49" s="129"/>
    </row>
    <row r="50" spans="1:8" ht="1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650" t="s">
        <v>616</v>
      </c>
      <c r="C54" s="651"/>
      <c r="D54" s="215" t="str">
        <f>IF(OR('AA DATA ENTRY'!$C$94="",'AA DATA ENTRY'!$C$94="No"),"Not Applicable",IF('AA DATA ENTRY'!$C$96="","Complete question 45",'AA DATA ENTRY'!$C$96))</f>
        <v>Not Applicable</v>
      </c>
      <c r="E54" s="616"/>
      <c r="F54" s="617"/>
      <c r="G54" s="129"/>
    </row>
    <row r="55" spans="1:8" ht="61.35" customHeight="1">
      <c r="A55" s="84">
        <v>44</v>
      </c>
      <c r="B55" s="652" t="s">
        <v>617</v>
      </c>
      <c r="C55" s="653"/>
      <c r="D55" s="215" t="str">
        <f>IF(OR('AA DATA ENTRY'!$C$94="",'AA DATA ENTRY'!$C$94="No"),"Not Applicable",IF('AA DATA ENTRY'!$C$95="","Complete question 44",'AA DATA ENTRY'!$C$95))</f>
        <v>Not Applicable</v>
      </c>
      <c r="E55" s="647"/>
      <c r="F55" s="648"/>
    </row>
    <row r="56" spans="1:8" ht="23.1" customHeight="1"/>
    <row r="57" spans="1:8" ht="23.1" customHeight="1">
      <c r="B57" s="101" t="s">
        <v>618</v>
      </c>
      <c r="C57" s="102"/>
      <c r="D57" s="102"/>
      <c r="E57" s="102"/>
      <c r="F57" s="76"/>
    </row>
    <row r="58" spans="1:8">
      <c r="B58" s="104"/>
      <c r="C58" s="105" t="s">
        <v>619</v>
      </c>
      <c r="D58" s="106" t="s">
        <v>34</v>
      </c>
      <c r="E58" s="106" t="s">
        <v>33</v>
      </c>
      <c r="F58" s="106" t="s">
        <v>32</v>
      </c>
    </row>
    <row r="59" spans="1:8">
      <c r="B59" s="608" t="s">
        <v>620</v>
      </c>
      <c r="C59" s="106" t="s">
        <v>34</v>
      </c>
      <c r="D59" s="108" t="s">
        <v>450</v>
      </c>
      <c r="E59" s="108" t="s">
        <v>621</v>
      </c>
      <c r="F59" s="108" t="s">
        <v>121</v>
      </c>
    </row>
    <row r="60" spans="1:8">
      <c r="B60" s="609"/>
      <c r="C60" s="106" t="s">
        <v>33</v>
      </c>
      <c r="D60" s="108" t="s">
        <v>450</v>
      </c>
      <c r="E60" s="108" t="s">
        <v>121</v>
      </c>
      <c r="F60" s="108" t="s">
        <v>444</v>
      </c>
    </row>
    <row r="61" spans="1:8">
      <c r="B61" s="610"/>
      <c r="C61" s="106" t="s">
        <v>32</v>
      </c>
      <c r="D61" s="108" t="s">
        <v>121</v>
      </c>
      <c r="E61" s="108" t="s">
        <v>121</v>
      </c>
      <c r="F61" s="108" t="s">
        <v>444</v>
      </c>
    </row>
    <row r="62" spans="1:8" ht="1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649"/>
      <c r="F66" s="649"/>
      <c r="H66" s="219"/>
      <c r="I66" s="219"/>
    </row>
    <row r="67" spans="1:11" ht="23.1" customHeight="1"/>
    <row r="68" spans="1:11" ht="23.1" customHeight="1">
      <c r="B68" s="101" t="s">
        <v>624</v>
      </c>
      <c r="C68" s="102"/>
      <c r="D68" s="102"/>
      <c r="E68" s="102"/>
      <c r="F68" s="76"/>
    </row>
    <row r="69" spans="1:11" ht="23.1" customHeight="1">
      <c r="B69" s="608" t="s">
        <v>625</v>
      </c>
      <c r="C69" s="106" t="s">
        <v>626</v>
      </c>
      <c r="D69" s="108" t="s">
        <v>450</v>
      </c>
    </row>
    <row r="70" spans="1:11" ht="28.8">
      <c r="B70" s="609"/>
      <c r="C70" s="106" t="s">
        <v>146</v>
      </c>
      <c r="D70" s="108" t="s">
        <v>121</v>
      </c>
    </row>
    <row r="71" spans="1:11">
      <c r="B71" s="610"/>
      <c r="C71" s="106" t="s">
        <v>147</v>
      </c>
      <c r="D71" s="108" t="s">
        <v>444</v>
      </c>
    </row>
    <row r="72" spans="1:11" ht="1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
      <c r="B75" s="101" t="s">
        <v>627</v>
      </c>
      <c r="C75" s="102"/>
      <c r="D75" s="102"/>
      <c r="E75" s="102"/>
      <c r="F75" s="76"/>
    </row>
    <row r="76" spans="1:11" ht="18">
      <c r="B76" s="104"/>
      <c r="C76" s="105" t="s">
        <v>470</v>
      </c>
      <c r="D76" s="106" t="s">
        <v>450</v>
      </c>
      <c r="E76" s="106" t="s">
        <v>121</v>
      </c>
      <c r="F76" s="106" t="s">
        <v>444</v>
      </c>
      <c r="K76" s="200"/>
    </row>
    <row r="77" spans="1:11">
      <c r="B77" s="608" t="s">
        <v>471</v>
      </c>
      <c r="C77" s="106" t="s">
        <v>450</v>
      </c>
      <c r="D77" s="108" t="s">
        <v>450</v>
      </c>
      <c r="E77" s="108" t="s">
        <v>450</v>
      </c>
      <c r="F77" s="108" t="s">
        <v>121</v>
      </c>
    </row>
    <row r="78" spans="1:11">
      <c r="B78" s="609"/>
      <c r="C78" s="106" t="s">
        <v>121</v>
      </c>
      <c r="D78" s="108" t="s">
        <v>450</v>
      </c>
      <c r="E78" s="108" t="s">
        <v>121</v>
      </c>
      <c r="F78" s="108" t="s">
        <v>121</v>
      </c>
    </row>
    <row r="79" spans="1:11">
      <c r="B79" s="610"/>
      <c r="C79" s="106" t="s">
        <v>444</v>
      </c>
      <c r="D79" s="108" t="s">
        <v>121</v>
      </c>
      <c r="E79" s="108" t="s">
        <v>444</v>
      </c>
      <c r="F79" s="108" t="s">
        <v>444</v>
      </c>
    </row>
    <row r="80" spans="1:11" ht="1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
      <c r="H82" s="200"/>
    </row>
    <row r="83" spans="2:8" ht="39" customHeight="1">
      <c r="B83" s="226"/>
      <c r="C83" s="175"/>
      <c r="D83" s="553"/>
      <c r="E83" s="646"/>
      <c r="F83" s="646"/>
      <c r="G83" s="646"/>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E2:F2"/>
    <mergeCell ref="E4:F4"/>
    <mergeCell ref="B7:B11"/>
    <mergeCell ref="E7:F11"/>
    <mergeCell ref="B25:B27"/>
    <mergeCell ref="B19:C19"/>
    <mergeCell ref="B77:B79"/>
    <mergeCell ref="E83:G83"/>
    <mergeCell ref="B39:B41"/>
    <mergeCell ref="B47:B49"/>
    <mergeCell ref="E54:F55"/>
    <mergeCell ref="B59:B61"/>
    <mergeCell ref="E66:F66"/>
    <mergeCell ref="B69:B71"/>
    <mergeCell ref="B54:C54"/>
    <mergeCell ref="B55:C55"/>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D7" sqref="D7"/>
    </sheetView>
  </sheetViews>
  <sheetFormatPr defaultColWidth="8.88671875" defaultRowHeight="14.4"/>
  <cols>
    <col min="1" max="1" width="4.44140625" style="68" customWidth="1"/>
    <col min="2" max="2" width="58.109375" style="129" customWidth="1"/>
    <col min="3" max="3" width="13.88671875" style="128" customWidth="1"/>
    <col min="4" max="4" width="15.44140625" style="128" customWidth="1"/>
    <col min="5" max="5" width="18.88671875" style="128" customWidth="1"/>
    <col min="6" max="6" width="12" style="212" customWidth="1"/>
    <col min="7" max="7" width="11.88671875" style="74" customWidth="1"/>
    <col min="8" max="9" width="16.88671875" style="68" customWidth="1"/>
    <col min="10" max="10" width="11.88671875" style="68" customWidth="1"/>
    <col min="11" max="15" width="12.109375" style="68" customWidth="1"/>
    <col min="16" max="16" width="13.44140625" style="68" customWidth="1"/>
    <col min="17" max="17" width="12.109375" style="68" customWidth="1"/>
    <col min="18" max="16384" width="8.88671875" style="68"/>
  </cols>
  <sheetData>
    <row r="1" spans="1:15" ht="37.5" customHeight="1">
      <c r="A1" s="193" t="s">
        <v>628</v>
      </c>
      <c r="B1" s="71"/>
      <c r="C1" s="194"/>
      <c r="D1" s="194"/>
      <c r="E1" s="195"/>
      <c r="F1" s="194"/>
      <c r="G1" s="228"/>
      <c r="H1" s="67"/>
      <c r="I1" s="67"/>
    </row>
    <row r="2" spans="1:15" ht="28.8">
      <c r="A2" s="229" t="s">
        <v>433</v>
      </c>
      <c r="B2" s="73" t="s">
        <v>434</v>
      </c>
      <c r="C2" s="68"/>
      <c r="E2" s="72" t="s">
        <v>435</v>
      </c>
      <c r="F2" s="72" t="s">
        <v>31</v>
      </c>
      <c r="G2" s="557" t="s">
        <v>436</v>
      </c>
      <c r="H2" s="620" t="s">
        <v>437</v>
      </c>
      <c r="I2" s="620"/>
      <c r="L2" s="622" t="s">
        <v>438</v>
      </c>
      <c r="M2" s="622"/>
      <c r="N2" s="622"/>
    </row>
    <row r="3" spans="1:15" s="197" customFormat="1" ht="18" customHeight="1">
      <c r="B3" s="556" t="s">
        <v>629</v>
      </c>
      <c r="C3" s="230"/>
      <c r="D3" s="230"/>
      <c r="E3" s="230"/>
      <c r="F3" s="230"/>
      <c r="G3" s="230"/>
      <c r="H3" s="76"/>
      <c r="I3" s="76"/>
      <c r="L3" s="623" t="s">
        <v>440</v>
      </c>
      <c r="M3" s="623"/>
      <c r="N3" s="555" t="s">
        <v>441</v>
      </c>
    </row>
    <row r="4" spans="1:15" ht="33.75" customHeight="1">
      <c r="A4" s="74">
        <v>36</v>
      </c>
      <c r="B4" s="559" t="s">
        <v>630</v>
      </c>
      <c r="C4" s="231"/>
      <c r="D4" s="232"/>
      <c r="E4" s="83" t="str">
        <f>IF(OR(ISBLANK('AA DATA ENTRY'!C64),ISBLANK('AA DATA ENTRY'!D64)),"Complete Question 36",'AA DATA ENTRY'!D69)</f>
        <v>Complete Question 36</v>
      </c>
      <c r="F4" s="233" t="str">
        <f>IFERROR(VLOOKUP(E4,Soil_OM[[Soil_OM]:[Score]],2,FALSE),"-")</f>
        <v>-</v>
      </c>
      <c r="G4" s="80">
        <v>35</v>
      </c>
      <c r="H4" s="665" t="s">
        <v>631</v>
      </c>
      <c r="I4" s="666"/>
      <c r="J4" s="220"/>
      <c r="K4" s="197"/>
      <c r="L4" s="214">
        <v>0</v>
      </c>
      <c r="M4" s="214">
        <v>30</v>
      </c>
      <c r="N4" s="214" t="s">
        <v>444</v>
      </c>
    </row>
    <row r="5" spans="1:15" ht="44.85" customHeight="1">
      <c r="A5" s="74">
        <v>38</v>
      </c>
      <c r="B5" s="650" t="s">
        <v>632</v>
      </c>
      <c r="C5" s="762"/>
      <c r="D5" s="762"/>
      <c r="E5" s="236" t="str">
        <f>IF(AND(ISBLANK('AA DATA ENTRY'!C82),ISBLANK('AA DATA ENTRY'!C83),ISBLANK('AA DATA ENTRY'!C84),ISBLANK('AA DATA ENTRY'!C85),ISBLANK('AA DATA ENTRY'!C86)),"Complete question 38",SUM('AA DATA ENTRY'!C82:C83))</f>
        <v>Complete question 38</v>
      </c>
      <c r="F5" s="233" t="str">
        <f>IF(ISNUMBER(E5),G5*E5,"-")</f>
        <v>-</v>
      </c>
      <c r="G5" s="238">
        <v>35</v>
      </c>
      <c r="H5" s="665" t="s">
        <v>633</v>
      </c>
      <c r="I5" s="666"/>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665" t="s">
        <v>635</v>
      </c>
      <c r="I6" s="666"/>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661" t="str">
        <f>IF(AND(ISNUMBER(F4),ISNUMBER(F6)),IFERROR(VLOOKUP(F7,$L$3:$N$6,3,TRUE),"Incomplete section"),"Incomplete section")</f>
        <v>Incomplete section</v>
      </c>
      <c r="G8" s="662"/>
      <c r="I8" s="81"/>
      <c r="J8" s="74"/>
      <c r="K8" s="197"/>
      <c r="L8" s="74"/>
      <c r="M8" s="74"/>
      <c r="N8" s="74"/>
      <c r="O8" s="74"/>
    </row>
    <row r="9" spans="1:15" ht="23.1" customHeight="1">
      <c r="A9" s="74"/>
      <c r="B9" s="81"/>
      <c r="D9" s="74"/>
      <c r="E9" s="74"/>
      <c r="F9" s="74"/>
      <c r="I9" s="81"/>
      <c r="J9" s="74"/>
      <c r="K9" s="74"/>
      <c r="L9" s="74"/>
      <c r="M9" s="74"/>
      <c r="N9" s="74"/>
      <c r="O9" s="74"/>
    </row>
    <row r="10" spans="1:15" s="200" customFormat="1" ht="18">
      <c r="A10" s="243"/>
      <c r="B10" s="101" t="s">
        <v>636</v>
      </c>
      <c r="C10" s="102"/>
      <c r="D10" s="102"/>
      <c r="E10" s="102"/>
      <c r="F10" s="103"/>
      <c r="G10" s="103"/>
      <c r="H10" s="76"/>
      <c r="I10" s="76"/>
    </row>
    <row r="11" spans="1:15" ht="40.35" customHeight="1">
      <c r="A11" s="74">
        <v>14</v>
      </c>
      <c r="B11" s="650" t="s">
        <v>637</v>
      </c>
      <c r="C11" s="763"/>
      <c r="D11" s="764"/>
      <c r="E11" s="244" t="str">
        <f>'AA DATA ENTRY'!C18</f>
        <v/>
      </c>
      <c r="F11" s="245" t="str" cm="1">
        <f t="array" ref="F11">IF(ISNUMBER(E11),_xlfn.IFS(E11 &gt;0.2,40,E11 &lt;=0.2,20),"-")</f>
        <v>-</v>
      </c>
      <c r="G11" s="203">
        <v>40</v>
      </c>
      <c r="H11" s="665" t="s">
        <v>638</v>
      </c>
      <c r="I11" s="666"/>
    </row>
    <row r="12" spans="1:15" ht="40.35" customHeight="1">
      <c r="A12" s="74">
        <v>19</v>
      </c>
      <c r="B12" s="559" t="s">
        <v>639</v>
      </c>
      <c r="C12" s="246"/>
      <c r="D12" s="246"/>
      <c r="E12" s="247" t="str">
        <f>IF(ISBLANK('AA DATA ENTRY'!C31),"Complete Question 19",'AA DATA ENTRY'!C31)</f>
        <v>Complete Question 19</v>
      </c>
      <c r="F12" s="245" t="str" cm="1">
        <f t="array" ref="F12">IFERROR(_xlfn.IFS($E$12="&lt;2%",0,$E$12="2-6%",10,$E$12="&gt;6%",20),"-")</f>
        <v>-</v>
      </c>
      <c r="G12" s="248">
        <v>20</v>
      </c>
      <c r="H12" s="665" t="s">
        <v>640</v>
      </c>
      <c r="I12" s="666"/>
    </row>
    <row r="13" spans="1:15" ht="51.6" customHeight="1" thickBot="1">
      <c r="A13" s="359">
        <v>16</v>
      </c>
      <c r="B13" s="650" t="s">
        <v>641</v>
      </c>
      <c r="C13" s="763"/>
      <c r="D13" s="764"/>
      <c r="E13" s="244" t="str">
        <f>IF(ISBLANK('AA DATA ENTRY'!C24),"Complete Question 16",'AA DATA ENTRY'!C24)</f>
        <v>Complete Question 16</v>
      </c>
      <c r="F13" s="245" t="str" cm="1">
        <f t="array" ref="F13">IFERROR(_xlfn.IFS($E$13="&lt;33%",40,$E$13="33-50%",25,$E$13="&gt;50%",10),"-")</f>
        <v>-</v>
      </c>
      <c r="G13" s="215">
        <v>40</v>
      </c>
      <c r="H13" s="665" t="s">
        <v>642</v>
      </c>
      <c r="I13" s="666"/>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661" t="str">
        <f>IF(AND(ISNUMBER(F11),ISNUMBER(F12),ISNUMBER(F13)),IFERROR(VLOOKUP(F14,$L$3:$N$6,3,TRUE),"Incomplete section"),"Incomplete section")</f>
        <v>Incomplete section</v>
      </c>
      <c r="G15" s="662"/>
    </row>
    <row r="16" spans="1:15" ht="23.1" customHeight="1">
      <c r="A16" s="74"/>
      <c r="B16" s="96"/>
      <c r="C16" s="96"/>
      <c r="D16" s="96"/>
      <c r="E16" s="96"/>
      <c r="F16" s="96"/>
      <c r="G16" s="96"/>
    </row>
    <row r="17" spans="1:12" s="200" customFormat="1" ht="18">
      <c r="A17" s="243"/>
      <c r="B17" s="101" t="s">
        <v>643</v>
      </c>
      <c r="C17" s="102"/>
      <c r="D17" s="102"/>
      <c r="E17" s="102"/>
      <c r="F17" s="103"/>
      <c r="G17" s="103"/>
      <c r="H17" s="76"/>
      <c r="I17" s="76"/>
    </row>
    <row r="18" spans="1:12" ht="51" customHeight="1">
      <c r="A18" s="74">
        <v>39</v>
      </c>
      <c r="B18" s="650" t="s">
        <v>644</v>
      </c>
      <c r="C18" s="762"/>
      <c r="D18" s="765"/>
      <c r="E18" s="305" t="str">
        <f>IF(ISBLANK('AA DATA ENTRY'!C88),"Complete Question 39",'AA DATA ENTRY'!C88)</f>
        <v>Complete Question 39</v>
      </c>
      <c r="F18" s="252" t="str">
        <f>IF(ISBLANK('AA DATA ENTRY'!C88),"-",VLOOKUP(E18,FQA[],3,FALSE))</f>
        <v>-</v>
      </c>
      <c r="G18" s="203">
        <v>30</v>
      </c>
      <c r="H18" s="665" t="s">
        <v>645</v>
      </c>
      <c r="I18" s="666"/>
    </row>
    <row r="19" spans="1:12" ht="48.75" customHeight="1" thickBot="1">
      <c r="A19" s="74">
        <v>21</v>
      </c>
      <c r="B19" s="650" t="s">
        <v>646</v>
      </c>
      <c r="C19" s="762"/>
      <c r="D19" s="765"/>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665" t="s">
        <v>633</v>
      </c>
      <c r="I19" s="666"/>
    </row>
    <row r="20" spans="1:12" ht="23.1" customHeight="1" thickBot="1">
      <c r="E20" s="91" t="s">
        <v>459</v>
      </c>
      <c r="F20" s="250" t="str">
        <f>IF(AND(F18="-",F19="-"),"-",(SUM(F18:F19)))</f>
        <v>-</v>
      </c>
      <c r="G20" s="251">
        <f>SUM(G18:G19)</f>
        <v>100</v>
      </c>
      <c r="I20" s="254"/>
    </row>
    <row r="21" spans="1:12" ht="23.1" customHeight="1" thickBot="1">
      <c r="E21" s="91" t="s">
        <v>441</v>
      </c>
      <c r="F21" s="663" t="str">
        <f>IF(AND(ISNUMBER(F18),ISNUMBER(F19)),IFERROR(VLOOKUP(F20,$L$3:$N$6,3,TRUE),"-"),"Incomplete section")</f>
        <v>Incomplete section</v>
      </c>
      <c r="G21" s="664"/>
    </row>
    <row r="22" spans="1:12" ht="23.1" customHeight="1"/>
    <row r="23" spans="1:12" s="200" customFormat="1" ht="18">
      <c r="A23" s="243"/>
      <c r="B23" s="101" t="s">
        <v>647</v>
      </c>
      <c r="C23" s="102"/>
      <c r="D23" s="102"/>
      <c r="E23" s="102"/>
      <c r="F23" s="103"/>
      <c r="G23" s="103"/>
      <c r="H23" s="103"/>
      <c r="I23" s="103"/>
      <c r="J23" s="103"/>
      <c r="K23" s="103"/>
      <c r="L23" s="103"/>
    </row>
    <row r="24" spans="1:12" ht="28.8">
      <c r="B24" s="218"/>
      <c r="C24" s="105" t="s">
        <v>648</v>
      </c>
      <c r="D24" s="106" t="s">
        <v>450</v>
      </c>
      <c r="E24" s="106" t="s">
        <v>450</v>
      </c>
      <c r="F24" s="106" t="s">
        <v>450</v>
      </c>
      <c r="G24" s="106" t="s">
        <v>121</v>
      </c>
      <c r="H24" s="106" t="s">
        <v>121</v>
      </c>
      <c r="I24" s="106" t="s">
        <v>121</v>
      </c>
      <c r="J24" s="106" t="s">
        <v>444</v>
      </c>
      <c r="K24" s="106" t="s">
        <v>444</v>
      </c>
      <c r="L24" s="106" t="s">
        <v>444</v>
      </c>
    </row>
    <row r="25" spans="1:12" ht="28.8">
      <c r="B25" s="104"/>
      <c r="C25" s="105" t="s">
        <v>649</v>
      </c>
      <c r="D25" s="106" t="s">
        <v>450</v>
      </c>
      <c r="E25" s="106" t="s">
        <v>121</v>
      </c>
      <c r="F25" s="106" t="s">
        <v>444</v>
      </c>
      <c r="G25" s="106" t="s">
        <v>450</v>
      </c>
      <c r="H25" s="106" t="s">
        <v>121</v>
      </c>
      <c r="I25" s="106" t="s">
        <v>444</v>
      </c>
      <c r="J25" s="106" t="s">
        <v>450</v>
      </c>
      <c r="K25" s="106" t="s">
        <v>121</v>
      </c>
      <c r="L25" s="106" t="s">
        <v>444</v>
      </c>
    </row>
    <row r="26" spans="1:12">
      <c r="B26" s="608" t="s">
        <v>650</v>
      </c>
      <c r="C26" s="106" t="s">
        <v>450</v>
      </c>
      <c r="D26" s="108" t="s">
        <v>450</v>
      </c>
      <c r="E26" s="108" t="s">
        <v>450</v>
      </c>
      <c r="F26" s="108" t="s">
        <v>450</v>
      </c>
      <c r="G26" s="108" t="s">
        <v>450</v>
      </c>
      <c r="H26" s="108" t="s">
        <v>121</v>
      </c>
      <c r="I26" s="108" t="s">
        <v>121</v>
      </c>
      <c r="J26" s="108" t="s">
        <v>121</v>
      </c>
      <c r="K26" s="108" t="s">
        <v>444</v>
      </c>
      <c r="L26" s="108" t="s">
        <v>444</v>
      </c>
    </row>
    <row r="27" spans="1:12">
      <c r="B27" s="609"/>
      <c r="C27" s="106" t="s">
        <v>121</v>
      </c>
      <c r="D27" s="108" t="s">
        <v>450</v>
      </c>
      <c r="E27" s="108" t="s">
        <v>450</v>
      </c>
      <c r="F27" s="108" t="s">
        <v>450</v>
      </c>
      <c r="G27" s="108" t="s">
        <v>121</v>
      </c>
      <c r="H27" s="108" t="s">
        <v>121</v>
      </c>
      <c r="I27" s="108" t="s">
        <v>444</v>
      </c>
      <c r="J27" s="108" t="s">
        <v>444</v>
      </c>
      <c r="K27" s="108" t="s">
        <v>444</v>
      </c>
      <c r="L27" s="108" t="s">
        <v>444</v>
      </c>
    </row>
    <row r="28" spans="1:12">
      <c r="B28" s="610"/>
      <c r="C28" s="106" t="s">
        <v>444</v>
      </c>
      <c r="D28" s="108" t="s">
        <v>450</v>
      </c>
      <c r="E28" s="108" t="s">
        <v>121</v>
      </c>
      <c r="F28" s="108" t="s">
        <v>121</v>
      </c>
      <c r="G28" s="108" t="s">
        <v>121</v>
      </c>
      <c r="H28" s="108" t="s">
        <v>121</v>
      </c>
      <c r="I28" s="108" t="s">
        <v>444</v>
      </c>
      <c r="J28" s="108" t="s">
        <v>444</v>
      </c>
      <c r="K28" s="108" t="s">
        <v>444</v>
      </c>
      <c r="L28" s="108" t="s">
        <v>444</v>
      </c>
    </row>
    <row r="29" spans="1:12" ht="15" thickBot="1"/>
    <row r="30" spans="1:12" ht="38.85" customHeight="1" thickBot="1">
      <c r="E30" s="411"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B11:D11"/>
    <mergeCell ref="B13:D13"/>
    <mergeCell ref="B18:D18"/>
    <mergeCell ref="B19:D19"/>
    <mergeCell ref="L3:M3"/>
    <mergeCell ref="L2:N2"/>
    <mergeCell ref="B26:B28"/>
    <mergeCell ref="F8:G8"/>
    <mergeCell ref="F15:G15"/>
    <mergeCell ref="F21:G21"/>
    <mergeCell ref="H2:I2"/>
    <mergeCell ref="H4:I4"/>
    <mergeCell ref="H5:I5"/>
    <mergeCell ref="H6:I6"/>
    <mergeCell ref="H11:I11"/>
    <mergeCell ref="H12:I12"/>
    <mergeCell ref="H13:I13"/>
    <mergeCell ref="H18:I18"/>
    <mergeCell ref="H19:I19"/>
    <mergeCell ref="B5:D5"/>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workbookViewId="0">
      <selection activeCell="G8" sqref="G8"/>
    </sheetView>
  </sheetViews>
  <sheetFormatPr defaultColWidth="8.88671875" defaultRowHeight="14.4"/>
  <cols>
    <col min="1" max="1" width="6.5546875" style="128" customWidth="1"/>
    <col min="2" max="2" width="68.88671875" style="129" customWidth="1"/>
    <col min="3" max="3" width="22.88671875" style="275" customWidth="1"/>
    <col min="4" max="4" width="18.44140625" style="74" customWidth="1"/>
    <col min="5" max="5" width="14" style="68" customWidth="1"/>
    <col min="6" max="6" width="16.44140625" style="68" customWidth="1"/>
    <col min="7" max="7" width="10.88671875" style="68" customWidth="1"/>
    <col min="8" max="16384" width="8.88671875" style="68"/>
  </cols>
  <sheetData>
    <row r="1" spans="1:8" ht="36.75" customHeight="1">
      <c r="A1" s="193" t="s">
        <v>651</v>
      </c>
      <c r="B1" s="71"/>
      <c r="C1" s="195"/>
      <c r="D1" s="196"/>
      <c r="E1" s="196"/>
      <c r="F1" s="196"/>
    </row>
    <row r="2" spans="1:8" ht="23.1" customHeight="1">
      <c r="A2" s="72" t="s">
        <v>433</v>
      </c>
      <c r="B2" s="73" t="s">
        <v>434</v>
      </c>
      <c r="C2" s="68"/>
      <c r="D2" s="557" t="s">
        <v>435</v>
      </c>
      <c r="E2" s="654" t="s">
        <v>586</v>
      </c>
      <c r="F2" s="654"/>
      <c r="G2" s="557"/>
      <c r="H2" s="557"/>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649" t="s">
        <v>653</v>
      </c>
      <c r="F4" s="649"/>
    </row>
    <row r="5" spans="1:8" ht="23.1" customHeight="1">
      <c r="A5" s="72"/>
      <c r="B5" s="73"/>
      <c r="C5" s="557"/>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649" t="s">
        <v>653</v>
      </c>
      <c r="F7" s="649"/>
    </row>
    <row r="8" spans="1:8" s="364" customFormat="1" ht="22.95"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16"/>
      <c r="E10" s="617"/>
    </row>
    <row r="11" spans="1:8" s="200" customFormat="1" ht="57.6">
      <c r="A11" s="74">
        <v>50</v>
      </c>
      <c r="B11" s="255" t="s">
        <v>397</v>
      </c>
      <c r="C11" s="215" t="str">
        <f>IF(ISBLANK('AA DATA ENTRY'!C103),"Complete Question 50",'AA DATA ENTRY'!C103)</f>
        <v>Complete Question 50</v>
      </c>
      <c r="D11" s="647"/>
      <c r="E11" s="648"/>
    </row>
    <row r="12" spans="1:8" ht="23.1" customHeight="1">
      <c r="A12" s="243"/>
      <c r="B12" s="269"/>
      <c r="C12" s="84"/>
      <c r="E12" s="268"/>
    </row>
    <row r="13" spans="1:8" ht="23.1" customHeight="1">
      <c r="A13" s="74"/>
      <c r="B13" s="101" t="s">
        <v>658</v>
      </c>
      <c r="C13" s="102"/>
      <c r="D13" s="102"/>
      <c r="E13" s="102"/>
      <c r="F13" s="361"/>
      <c r="G13" s="361"/>
    </row>
    <row r="14" spans="1:8" s="200" customFormat="1" ht="37.200000000000003" customHeight="1">
      <c r="A14" s="74"/>
      <c r="B14" s="644" t="s">
        <v>659</v>
      </c>
      <c r="C14" s="644"/>
      <c r="D14" s="106" t="s">
        <v>28</v>
      </c>
      <c r="E14" s="106" t="s">
        <v>29</v>
      </c>
      <c r="F14" s="362"/>
      <c r="G14" s="363"/>
    </row>
    <row r="15" spans="1:8" ht="19.350000000000001" customHeight="1">
      <c r="A15" s="74"/>
      <c r="B15" s="608" t="s">
        <v>660</v>
      </c>
      <c r="C15" s="106" t="s">
        <v>28</v>
      </c>
      <c r="D15" s="108" t="s">
        <v>450</v>
      </c>
      <c r="E15" s="108" t="s">
        <v>121</v>
      </c>
      <c r="F15" s="364"/>
      <c r="G15" s="365"/>
    </row>
    <row r="16" spans="1:8" ht="19.350000000000001" customHeight="1">
      <c r="A16" s="74"/>
      <c r="B16" s="610"/>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IFERROR(INDEX(D15:G16,MATCH(C10,C15:C16,0),MATCH(C11,D14:G14)),"Incomplete section")</f>
        <v>Incomplete section</v>
      </c>
      <c r="E18" s="272"/>
      <c r="F18" s="273"/>
    </row>
    <row r="19" spans="1:7" s="380" customFormat="1" ht="22.95"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16" t="s">
        <v>662</v>
      </c>
      <c r="F21" s="617"/>
    </row>
    <row r="22" spans="1:7" ht="35.1" customHeight="1">
      <c r="A22" s="128">
        <v>52</v>
      </c>
      <c r="B22" s="255" t="s">
        <v>663</v>
      </c>
      <c r="C22" s="215" t="str">
        <f>IF(ISBLANK('AA DATA ENTRY'!C105),"Complete Question 52",'AA DATA ENTRY'!C105)</f>
        <v>Complete Question 52</v>
      </c>
      <c r="D22" s="72"/>
      <c r="E22" s="659"/>
      <c r="F22" s="660"/>
    </row>
    <row r="23" spans="1:7" ht="35.1" customHeight="1">
      <c r="A23" s="128">
        <v>53</v>
      </c>
      <c r="B23" s="255" t="s">
        <v>403</v>
      </c>
      <c r="C23" s="215" t="str">
        <f>IF(ISBLANK('AA DATA ENTRY'!C106),"Complete Question 53",'AA DATA ENTRY'!C106)</f>
        <v>Complete Question 53</v>
      </c>
      <c r="D23" s="261"/>
      <c r="E23" s="647"/>
      <c r="F23" s="648"/>
    </row>
    <row r="24" spans="1:7" ht="23.1" customHeight="1">
      <c r="C24" s="558"/>
      <c r="D24" s="68"/>
    </row>
    <row r="25" spans="1:7" s="119" customFormat="1" ht="23.1" customHeight="1">
      <c r="A25" s="74"/>
      <c r="B25" s="101" t="s">
        <v>664</v>
      </c>
      <c r="C25" s="102"/>
      <c r="D25" s="102"/>
      <c r="E25" s="102"/>
      <c r="F25" s="68"/>
      <c r="G25" s="68"/>
    </row>
    <row r="26" spans="1:7" s="119" customFormat="1" ht="37.35" customHeight="1">
      <c r="A26" s="74"/>
      <c r="B26" s="668" t="s">
        <v>665</v>
      </c>
      <c r="C26" s="669"/>
      <c r="D26" s="106" t="s">
        <v>28</v>
      </c>
      <c r="E26" s="106" t="s">
        <v>29</v>
      </c>
    </row>
    <row r="27" spans="1:7" s="119" customFormat="1" ht="20.100000000000001" customHeight="1">
      <c r="A27" s="74"/>
      <c r="B27" s="608" t="s">
        <v>666</v>
      </c>
      <c r="C27" s="106" t="s">
        <v>28</v>
      </c>
      <c r="D27" s="108" t="s">
        <v>450</v>
      </c>
      <c r="E27" s="108" t="s">
        <v>121</v>
      </c>
    </row>
    <row r="28" spans="1:7" s="119" customFormat="1" ht="20.100000000000001" customHeight="1">
      <c r="A28" s="74"/>
      <c r="B28" s="610"/>
      <c r="C28" s="106" t="s">
        <v>29</v>
      </c>
      <c r="D28" s="108" t="s">
        <v>450</v>
      </c>
      <c r="E28" s="108" t="s">
        <v>444</v>
      </c>
    </row>
    <row r="29" spans="1:7" ht="15" thickBot="1"/>
    <row r="30" spans="1:7" ht="39" customHeight="1" thickBot="1">
      <c r="C30" s="358" t="s">
        <v>664</v>
      </c>
      <c r="D30" s="113" t="str">
        <f>IFERROR(IF(D21="Lower","Lower",(INDEX(D27:E28,MATCH(C22,C27:C28,0),MATCH(C23,D26:E26,0)))),"Incomplete section")</f>
        <v>Incomplete section</v>
      </c>
    </row>
    <row r="31" spans="1:7" ht="23.1" customHeight="1">
      <c r="A31" s="72"/>
      <c r="B31" s="73"/>
      <c r="C31" s="557"/>
      <c r="D31" s="72"/>
      <c r="E31" s="72"/>
    </row>
    <row r="32" spans="1:7" ht="23.1" customHeight="1">
      <c r="A32" s="74"/>
      <c r="B32" s="101" t="s">
        <v>667</v>
      </c>
      <c r="C32" s="102"/>
      <c r="D32" s="102"/>
      <c r="E32" s="102"/>
      <c r="F32" s="102"/>
    </row>
    <row r="33" spans="1:7" ht="32.85" customHeight="1">
      <c r="A33" s="74">
        <v>54</v>
      </c>
      <c r="B33" s="559" t="s">
        <v>405</v>
      </c>
      <c r="C33" s="215" t="str">
        <f>IF(ISBLANK('AA DATA ENTRY'!C107),"Complete Question 54",'AA DATA ENTRY'!C107)</f>
        <v>Complete Question 54</v>
      </c>
      <c r="D33" s="258" t="str">
        <f>IF(C33="Yes","Higher","Continue to table")</f>
        <v>Continue to table</v>
      </c>
      <c r="E33" s="616" t="s">
        <v>668</v>
      </c>
      <c r="F33" s="617"/>
    </row>
    <row r="34" spans="1:7" ht="32.85" customHeight="1">
      <c r="A34" s="74">
        <v>55</v>
      </c>
      <c r="B34" s="559" t="s">
        <v>408</v>
      </c>
      <c r="C34" s="215" t="str">
        <f>IF(ISBLANK('AA DATA ENTRY'!C108),"Complete Question 55",'AA DATA ENTRY'!C108)</f>
        <v>Complete Question 55</v>
      </c>
      <c r="D34" s="259"/>
      <c r="E34" s="659"/>
      <c r="F34" s="660"/>
    </row>
    <row r="35" spans="1:7" ht="32.85" customHeight="1">
      <c r="A35" s="74">
        <v>56</v>
      </c>
      <c r="B35" s="249" t="s">
        <v>410</v>
      </c>
      <c r="C35" s="215" t="str">
        <f>IF(ISBLANK('AA DATA ENTRY'!C109),"Complete Question 56",'AA DATA ENTRY'!C109)</f>
        <v>Complete Question 56</v>
      </c>
      <c r="D35" s="260"/>
      <c r="E35" s="659"/>
      <c r="F35" s="660"/>
    </row>
    <row r="36" spans="1:7" ht="50.85" customHeight="1">
      <c r="A36" s="74">
        <v>57</v>
      </c>
      <c r="B36" s="559" t="s">
        <v>412</v>
      </c>
      <c r="C36" s="215" t="str">
        <f>IF(ISBLANK('AA DATA ENTRY'!C110),"Complete Question 57",'AA DATA ENTRY'!C110)</f>
        <v>Complete Question 57</v>
      </c>
      <c r="D36" s="261"/>
      <c r="E36" s="647"/>
      <c r="F36" s="648"/>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08" t="s">
        <v>672</v>
      </c>
      <c r="C41" s="106" t="s">
        <v>28</v>
      </c>
      <c r="D41" s="108" t="s">
        <v>450</v>
      </c>
      <c r="E41" s="108" t="s">
        <v>444</v>
      </c>
      <c r="F41" s="108" t="s">
        <v>121</v>
      </c>
      <c r="G41" s="108" t="s">
        <v>444</v>
      </c>
    </row>
    <row r="42" spans="1:7" ht="20.100000000000001" customHeight="1">
      <c r="A42" s="74"/>
      <c r="B42" s="610"/>
      <c r="C42" s="106" t="s">
        <v>29</v>
      </c>
      <c r="D42" s="108" t="s">
        <v>121</v>
      </c>
      <c r="E42" s="108" t="s">
        <v>444</v>
      </c>
      <c r="F42" s="108" t="s">
        <v>444</v>
      </c>
      <c r="G42" s="108" t="s">
        <v>444</v>
      </c>
    </row>
    <row r="43" spans="1:7" ht="1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667"/>
      <c r="E46" s="667"/>
    </row>
  </sheetData>
  <sheetProtection algorithmName="SHA-512" hashValue="H60YQGAkt0MNCZuI8pmpdEhqRmex89o+6Tme9+hnCAsJwEcks1r/rxLPRiyEBuhjnYvw67GmCRu/PBKXGf/b+w==" saltValue="e3EoIuqSN/BJixIQzylUJw==" spinCount="100000" sheet="1" objects="1" scenarios="1" formatCells="0"/>
  <mergeCells count="12">
    <mergeCell ref="B41:B42"/>
    <mergeCell ref="B15:B16"/>
    <mergeCell ref="B27:B28"/>
    <mergeCell ref="D10:E11"/>
    <mergeCell ref="B26:C26"/>
    <mergeCell ref="E21:F23"/>
    <mergeCell ref="B14:C14"/>
    <mergeCell ref="E2:F2"/>
    <mergeCell ref="E4:F4"/>
    <mergeCell ref="E7:F7"/>
    <mergeCell ref="E33:F36"/>
    <mergeCell ref="D46:E46"/>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6AAA5D-12D1-4842-A837-4FC5D20CC3BC}">
  <ds:schemaRefs>
    <ds:schemaRef ds:uri="http://schemas.microsoft.com/sharepoint/v3/contenttype/forms"/>
  </ds:schemaRefs>
</ds:datastoreItem>
</file>

<file path=customXml/itemProps2.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Pearce, Thomas K - DNR</cp:lastModifiedBy>
  <cp:revision/>
  <dcterms:created xsi:type="dcterms:W3CDTF">2023-05-09T13:50:28Z</dcterms:created>
  <dcterms:modified xsi:type="dcterms:W3CDTF">2025-10-22T18:10:39Z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